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nda's laptop\Dropbox\1 Clients\P2P\2019\Charleston conference\Presentation Materials\"/>
    </mc:Choice>
  </mc:AlternateContent>
  <xr:revisionPtr revIDLastSave="0" documentId="13_ncr:1_{A227C9E0-6755-4665-ACFB-D7278F2ED398}" xr6:coauthVersionLast="43" xr6:coauthVersionMax="43" xr10:uidLastSave="{00000000-0000-0000-0000-000000000000}"/>
  <bookViews>
    <workbookView xWindow="-108" yWindow="-108" windowWidth="23256" windowHeight="12576" activeTab="1" xr2:uid="{35DCC6AB-11F1-4356-81EC-2C8AC83F2280}"/>
  </bookViews>
  <sheets>
    <sheet name="QuickBooks Desktop Export Tips" sheetId="7" r:id="rId1"/>
    <sheet name="Detail" sheetId="1" r:id="rId2"/>
    <sheet name="Alert" sheetId="4" state="hidden" r:id="rId3"/>
    <sheet name="Summary_Original" sheetId="6" r:id="rId4"/>
    <sheet name="Summary" sheetId="3" r:id="rId5"/>
  </sheets>
  <definedNames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Detail!$A:$E,Detail!$1:$2</definedName>
    <definedName name="_xlnm.Print_Titles" localSheetId="4">Summary!$A:$D,Summary!$1:$2</definedName>
    <definedName name="QB_COLUMN_59200" localSheetId="1" hidden="1">Detail!$F$2</definedName>
    <definedName name="QB_COLUMN_59200" localSheetId="4" hidden="1">Summary!$E$2</definedName>
    <definedName name="QB_COLUMN_61210" localSheetId="1" hidden="1">Detail!$H$2</definedName>
    <definedName name="QB_COLUMN_61210" localSheetId="4" hidden="1">Summary!$F$2</definedName>
    <definedName name="QB_COLUMN_63620" localSheetId="1" hidden="1">Detail!$J$2</definedName>
    <definedName name="QB_COLUMN_63620" localSheetId="4" hidden="1">Summary!$G$2</definedName>
    <definedName name="QB_COLUMN_64830" localSheetId="1" hidden="1">Detail!$L$2</definedName>
    <definedName name="QB_COLUMN_64830" localSheetId="4" hidden="1">Summary!$H$2</definedName>
    <definedName name="QB_DATA_0" localSheetId="1" hidden="1">Detail!$6:$6,Detail!$7:$7,Detail!$8:$8,Detail!$9:$9,Detail!$10:$10,Detail!$11:$11,Detail!$12:$12,Detail!$13:$13,Detail!$14:$14,Detail!$17:$17,Detail!$18:$18,Detail!$19:$19,Detail!$20:$20,Detail!$23:$23,Detail!$24:$24,Detail!$27:$27</definedName>
    <definedName name="QB_DATA_0" localSheetId="4" hidden="1">Summary!$5:$5,Summary!$6:$6,Summary!$7:$7,Summary!$8:$8,Summary!$11:$11,Summary!$12:$12,Summary!$13:$13,Summary!$14:$14,Summary!$15:$15,Summary!$16:$16,Summary!$17:$17,Summary!$18:$18,Summary!$19:$19,Summary!$24:$24,Summary!$27:$27,Summary!$28:$28</definedName>
    <definedName name="QB_DATA_1" localSheetId="1" hidden="1">Detail!$28:$28,Detail!$33:$33,Detail!$36:$36,Detail!$37:$37,Detail!$38:$38,Detail!$39:$39,Detail!$40:$40,Detail!$43:$43,Detail!$44:$44,Detail!$45:$45,Detail!$46:$46,Detail!$47:$47,Detail!$50:$50,Detail!$51:$51,Detail!$52:$52,Detail!$53:$53</definedName>
    <definedName name="QB_DATA_1" localSheetId="4" hidden="1">Summary!$29:$29</definedName>
    <definedName name="QB_DATA_2" localSheetId="1" hidden="1">Detail!$54:$54,Detail!$57:$57,Detail!$58:$58,Detail!$59:$59,Detail!$62:$62,Detail!$63:$63,Detail!$66:$66,Detail!$69:$69,Detail!$70:$70,Detail!$71:$71,Detail!$72:$72,Detail!$75:$75,Detail!$82:$82,Detail!$87:$87,Detail!$89:$89,Detail!$90:$90</definedName>
    <definedName name="QB_FORMULA_0" localSheetId="1" hidden="1">Detail!$J$6,Detail!$L$6,Detail!$J$7,Detail!$L$7,Detail!$J$8,Detail!$L$8,Detail!$J$9,Detail!$L$9,Detail!$J$10,Detail!$L$10,Detail!$J$11,Detail!$L$11,Detail!$J$12,Detail!$L$12,Detail!$J$13,Detail!$L$13</definedName>
    <definedName name="QB_FORMULA_0" localSheetId="4" hidden="1">Summary!$G$5,Summary!$H$5,Summary!$G$6,Summary!$H$6,Summary!$G$7,Summary!$H$7,Summary!$G$8,Summary!$H$8,Summary!$E$9,Summary!$F$9,Summary!$G$9,Summary!$H$9,Summary!$G$11,Summary!$H$11,Summary!$G$12,Summary!$H$12</definedName>
    <definedName name="QB_FORMULA_1" localSheetId="1" hidden="1">Detail!$J$14,Detail!$L$14,Detail!$F$15,Detail!$H$15,Detail!$J$15,Detail!$L$15,Detail!$J$17,Detail!$L$17,Detail!$J$18,Detail!$L$18,Detail!$J$19,Detail!$L$19,Detail!$J$20,Detail!$L$20,Detail!$F$21,Detail!$H$21</definedName>
    <definedName name="QB_FORMULA_1" localSheetId="4" hidden="1">Summary!$G$13,Summary!$H$13,Summary!$G$14,Summary!$H$14,Summary!$G$15,Summary!$H$15,Summary!$G$16,Summary!$H$16,Summary!$G$17,Summary!$H$17,Summary!$G$18,Summary!$H$18,Summary!$G$19,Summary!$H$19,Summary!$E$20,Summary!$F$20</definedName>
    <definedName name="QB_FORMULA_10" localSheetId="1" hidden="1">Detail!$J$84,Detail!$L$84,Detail!$J$87,Detail!$L$87,Detail!$F$88,Detail!$H$88,Detail!$J$88,Detail!$L$88,Detail!$J$89,Detail!$L$89,Detail!$J$90,Detail!$L$90,Detail!$F$91,Detail!$H$91,Detail!$J$91,Detail!$L$91</definedName>
    <definedName name="QB_FORMULA_11" localSheetId="1" hidden="1">Detail!$F$92,Detail!$H$92,Detail!$J$92,Detail!$L$92,Detail!$F$93,Detail!$H$93,Detail!$J$93,Detail!$L$93</definedName>
    <definedName name="QB_FORMULA_2" localSheetId="1" hidden="1">Detail!$J$21,Detail!$L$21,Detail!$J$23,Detail!$L$23,Detail!$J$24,Detail!$L$24,Detail!$F$25,Detail!$H$25,Detail!$J$25,Detail!$L$25,Detail!$J$27,Detail!$L$27,Detail!$J$28,Detail!$L$28,Detail!$F$29,Detail!$H$29</definedName>
    <definedName name="QB_FORMULA_2" localSheetId="4" hidden="1">Summary!$G$20,Summary!$H$20,Summary!$E$21,Summary!$F$21,Summary!$G$21,Summary!$H$21,Summary!$G$24,Summary!$H$24,Summary!$E$25,Summary!$F$25,Summary!$G$25,Summary!$H$25,Summary!$G$27,Summary!$H$27,Summary!$G$28,Summary!$H$28</definedName>
    <definedName name="QB_FORMULA_3" localSheetId="1" hidden="1">Detail!$J$29,Detail!$L$29,Detail!$F$30,Detail!$H$30,Detail!$J$30,Detail!$L$30,Detail!$J$33,Detail!$L$33,Detail!$F$34,Detail!$H$34,Detail!$J$34,Detail!$L$34,Detail!$J$36,Detail!$L$36,Detail!$J$37,Detail!$L$37</definedName>
    <definedName name="QB_FORMULA_3" localSheetId="4" hidden="1">Summary!$G$29,Summary!$H$29,Summary!$E$30,Summary!$F$30,Summary!$G$30,Summary!$H$30,Summary!$E$31,Summary!$F$31,Summary!$G$31,Summary!$H$31,Summary!$E$32,Summary!$F$32,Summary!$G$32,Summary!$H$32</definedName>
    <definedName name="QB_FORMULA_4" localSheetId="1" hidden="1">Detail!$J$38,Detail!$L$38,Detail!$J$39,Detail!$L$39,Detail!$J$40,Detail!$L$40,Detail!$F$41,Detail!$H$41,Detail!$J$41,Detail!$L$41,Detail!$J$43,Detail!$L$43,Detail!$J$44,Detail!$L$44,Detail!$J$45,Detail!$L$45</definedName>
    <definedName name="QB_FORMULA_5" localSheetId="1" hidden="1">Detail!$J$46,Detail!$L$46,Detail!$J$47,Detail!$L$47,Detail!$F$48,Detail!$H$48,Detail!$J$48,Detail!$L$48,Detail!$J$50,Detail!$L$50,Detail!$J$51,Detail!$L$51,Detail!$J$52,Detail!$L$52,Detail!$J$53,Detail!$L$53</definedName>
    <definedName name="QB_FORMULA_6" localSheetId="1" hidden="1">Detail!$J$54,Detail!$L$54,Detail!$F$55,Detail!$H$55,Detail!$J$55,Detail!$L$55,Detail!$J$57,Detail!$L$57,Detail!$J$58,Detail!$L$58,Detail!$J$59,Detail!$L$59,Detail!$F$60,Detail!$H$60,Detail!$J$60,Detail!$L$60</definedName>
    <definedName name="QB_FORMULA_7" localSheetId="1" hidden="1">Detail!$J$62,Detail!$L$62,Detail!$J$63,Detail!$L$63,Detail!$F$64,Detail!$H$64,Detail!$J$64,Detail!$L$64,Detail!$J$66,Detail!$L$66,Detail!$F$67,Detail!$H$67,Detail!$J$67,Detail!$L$67,Detail!$J$69,Detail!$L$69</definedName>
    <definedName name="QB_FORMULA_8" localSheetId="1" hidden="1">Detail!$J$70,Detail!$L$70,Detail!$J$71,Detail!$L$71,Detail!$J$72,Detail!$L$72,Detail!$F$73,Detail!$H$73,Detail!$J$73,Detail!$L$73,Detail!$J$75,Detail!$L$75,Detail!$F$76,Detail!$H$76,Detail!$J$76,Detail!$L$76</definedName>
    <definedName name="QB_FORMULA_9" localSheetId="1" hidden="1">Detail!$F$77,Detail!$H$77,Detail!$J$77,Detail!$L$77,Detail!$F$78,Detail!$H$78,Detail!$J$78,Detail!$L$78,Detail!$J$82,Detail!$L$82,Detail!$F$83,Detail!$H$83,Detail!$J$83,Detail!$L$83,Detail!$F$84,Detail!$H$84</definedName>
    <definedName name="QB_ROW_103240" localSheetId="1" hidden="1">Detail!$E$17</definedName>
    <definedName name="QB_ROW_105240" localSheetId="1" hidden="1">Detail!$E$18</definedName>
    <definedName name="QB_ROW_107240" localSheetId="1" hidden="1">Detail!$E$19</definedName>
    <definedName name="QB_ROW_116240" localSheetId="1" hidden="1">Detail!$E$20</definedName>
    <definedName name="QB_ROW_121030" localSheetId="1" hidden="1">Detail!$D$22</definedName>
    <definedName name="QB_ROW_121330" localSheetId="1" hidden="1">Detail!$D$25</definedName>
    <definedName name="QB_ROW_121330" localSheetId="4" hidden="1">Summary!$D$7</definedName>
    <definedName name="QB_ROW_122240" localSheetId="1" hidden="1">Detail!$E$23</definedName>
    <definedName name="QB_ROW_123240" localSheetId="1" hidden="1">Detail!$E$24</definedName>
    <definedName name="QB_ROW_124030" localSheetId="1" hidden="1">Detail!$D$26</definedName>
    <definedName name="QB_ROW_124330" localSheetId="1" hidden="1">Detail!$D$29</definedName>
    <definedName name="QB_ROW_124330" localSheetId="4" hidden="1">Summary!$D$8</definedName>
    <definedName name="QB_ROW_125240" localSheetId="1" hidden="1">Detail!$E$27</definedName>
    <definedName name="QB_ROW_127240" localSheetId="1" hidden="1">Detail!$E$28</definedName>
    <definedName name="QB_ROW_128030" localSheetId="1" hidden="1">Detail!$D$32</definedName>
    <definedName name="QB_ROW_128330" localSheetId="1" hidden="1">Detail!$D$34</definedName>
    <definedName name="QB_ROW_128330" localSheetId="4" hidden="1">Summary!$D$11</definedName>
    <definedName name="QB_ROW_132240" localSheetId="1" hidden="1">Detail!$E$33</definedName>
    <definedName name="QB_ROW_135030" localSheetId="1" hidden="1">Detail!$D$35</definedName>
    <definedName name="QB_ROW_135330" localSheetId="1" hidden="1">Detail!$D$41</definedName>
    <definedName name="QB_ROW_135330" localSheetId="4" hidden="1">Summary!$D$12</definedName>
    <definedName name="QB_ROW_136240" localSheetId="1" hidden="1">Detail!$E$36</definedName>
    <definedName name="QB_ROW_137240" localSheetId="1" hidden="1">Detail!$E$37</definedName>
    <definedName name="QB_ROW_138240" localSheetId="1" hidden="1">Detail!$E$38</definedName>
    <definedName name="QB_ROW_139240" localSheetId="1" hidden="1">Detail!$E$39</definedName>
    <definedName name="QB_ROW_140240" localSheetId="1" hidden="1">Detail!$E$40</definedName>
    <definedName name="QB_ROW_141030" localSheetId="1" hidden="1">Detail!$D$42</definedName>
    <definedName name="QB_ROW_141330" localSheetId="1" hidden="1">Detail!$D$48</definedName>
    <definedName name="QB_ROW_141330" localSheetId="4" hidden="1">Summary!$D$13</definedName>
    <definedName name="QB_ROW_142240" localSheetId="1" hidden="1">Detail!$E$43</definedName>
    <definedName name="QB_ROW_143240" localSheetId="1" hidden="1">Detail!$E$44</definedName>
    <definedName name="QB_ROW_145240" localSheetId="1" hidden="1">Detail!$E$45</definedName>
    <definedName name="QB_ROW_147240" localSheetId="1" hidden="1">Detail!$E$46</definedName>
    <definedName name="QB_ROW_148240" localSheetId="1" hidden="1">Detail!$E$47</definedName>
    <definedName name="QB_ROW_149030" localSheetId="1" hidden="1">Detail!$D$49</definedName>
    <definedName name="QB_ROW_149330" localSheetId="1" hidden="1">Detail!$D$55</definedName>
    <definedName name="QB_ROW_149330" localSheetId="4" hidden="1">Summary!$D$14</definedName>
    <definedName name="QB_ROW_150240" localSheetId="1" hidden="1">Detail!$E$50</definedName>
    <definedName name="QB_ROW_152240" localSheetId="1" hidden="1">Detail!$E$51</definedName>
    <definedName name="QB_ROW_153240" localSheetId="1" hidden="1">Detail!$E$52</definedName>
    <definedName name="QB_ROW_155240" localSheetId="1" hidden="1">Detail!$E$58</definedName>
    <definedName name="QB_ROW_156240" localSheetId="1" hidden="1">Detail!$E$53</definedName>
    <definedName name="QB_ROW_157240" localSheetId="1" hidden="1">Detail!$E$54</definedName>
    <definedName name="QB_ROW_159030" localSheetId="1" hidden="1">Detail!$D$56</definedName>
    <definedName name="QB_ROW_159330" localSheetId="1" hidden="1">Detail!$D$60</definedName>
    <definedName name="QB_ROW_159330" localSheetId="4" hidden="1">Summary!$D$15</definedName>
    <definedName name="QB_ROW_160240" localSheetId="1" hidden="1">Detail!$E$57</definedName>
    <definedName name="QB_ROW_165240" localSheetId="1" hidden="1">Detail!$E$59</definedName>
    <definedName name="QB_ROW_166030" localSheetId="1" hidden="1">Detail!$D$61</definedName>
    <definedName name="QB_ROW_166330" localSheetId="1" hidden="1">Detail!$D$64</definedName>
    <definedName name="QB_ROW_166330" localSheetId="4" hidden="1">Summary!$D$16</definedName>
    <definedName name="QB_ROW_167240" localSheetId="1" hidden="1">Detail!$E$62</definedName>
    <definedName name="QB_ROW_168240" localSheetId="1" hidden="1">Detail!$E$63</definedName>
    <definedName name="QB_ROW_169030" localSheetId="1" hidden="1">Detail!$D$65</definedName>
    <definedName name="QB_ROW_169330" localSheetId="1" hidden="1">Detail!$D$67</definedName>
    <definedName name="QB_ROW_169330" localSheetId="4" hidden="1">Summary!$D$17</definedName>
    <definedName name="QB_ROW_170240" localSheetId="1" hidden="1">Detail!$E$66</definedName>
    <definedName name="QB_ROW_172030" localSheetId="1" hidden="1">Detail!$D$68</definedName>
    <definedName name="QB_ROW_172330" localSheetId="1" hidden="1">Detail!$D$73</definedName>
    <definedName name="QB_ROW_172330" localSheetId="4" hidden="1">Summary!$D$18</definedName>
    <definedName name="QB_ROW_174240" localSheetId="1" hidden="1">Detail!$E$69</definedName>
    <definedName name="QB_ROW_179240" localSheetId="1" hidden="1">Detail!$E$70</definedName>
    <definedName name="QB_ROW_182030" localSheetId="1" hidden="1">Detail!$D$74</definedName>
    <definedName name="QB_ROW_182330" localSheetId="1" hidden="1">Detail!$D$76</definedName>
    <definedName name="QB_ROW_182330" localSheetId="4" hidden="1">Summary!$D$19</definedName>
    <definedName name="QB_ROW_18301" localSheetId="1" hidden="1">Detail!$A$93</definedName>
    <definedName name="QB_ROW_18301" localSheetId="4" hidden="1">Summary!$A$32</definedName>
    <definedName name="QB_ROW_183240" localSheetId="1" hidden="1">Detail!$E$75</definedName>
    <definedName name="QB_ROW_189030" localSheetId="1" hidden="1">Detail!$D$81</definedName>
    <definedName name="QB_ROW_189330" localSheetId="1" hidden="1">Detail!$D$83</definedName>
    <definedName name="QB_ROW_189330" localSheetId="4" hidden="1">Summary!$D$24</definedName>
    <definedName name="QB_ROW_19011" localSheetId="1" hidden="1">Detail!$B$3</definedName>
    <definedName name="QB_ROW_19011" localSheetId="4" hidden="1">Summary!$B$3</definedName>
    <definedName name="QB_ROW_190240" localSheetId="1" hidden="1">Detail!$E$82</definedName>
    <definedName name="QB_ROW_192030" localSheetId="1" hidden="1">Detail!$D$86</definedName>
    <definedName name="QB_ROW_192330" localSheetId="1" hidden="1">Detail!$D$88</definedName>
    <definedName name="QB_ROW_192330" localSheetId="4" hidden="1">Summary!$D$27</definedName>
    <definedName name="QB_ROW_19311" localSheetId="1" hidden="1">Detail!$B$78</definedName>
    <definedName name="QB_ROW_19311" localSheetId="4" hidden="1">Summary!$B$21</definedName>
    <definedName name="QB_ROW_195240" localSheetId="1" hidden="1">Detail!$E$87</definedName>
    <definedName name="QB_ROW_198230" localSheetId="1" hidden="1">Detail!$D$89</definedName>
    <definedName name="QB_ROW_198230" localSheetId="4" hidden="1">Summary!$D$28</definedName>
    <definedName name="QB_ROW_199230" localSheetId="1" hidden="1">Detail!$D$90</definedName>
    <definedName name="QB_ROW_199230" localSheetId="4" hidden="1">Summary!$D$29</definedName>
    <definedName name="QB_ROW_20021" localSheetId="1" hidden="1">Detail!$C$4</definedName>
    <definedName name="QB_ROW_20021" localSheetId="4" hidden="1">Summary!$C$4</definedName>
    <definedName name="QB_ROW_20321" localSheetId="1" hidden="1">Detail!$C$30</definedName>
    <definedName name="QB_ROW_20321" localSheetId="4" hidden="1">Summary!$C$9</definedName>
    <definedName name="QB_ROW_21021" localSheetId="1" hidden="1">Detail!$C$31</definedName>
    <definedName name="QB_ROW_21021" localSheetId="4" hidden="1">Summary!$C$10</definedName>
    <definedName name="QB_ROW_210240" localSheetId="1" hidden="1">Detail!$E$71</definedName>
    <definedName name="QB_ROW_211240" localSheetId="1" hidden="1">Detail!$E$72</definedName>
    <definedName name="QB_ROW_21321" localSheetId="1" hidden="1">Detail!$C$77</definedName>
    <definedName name="QB_ROW_21321" localSheetId="4" hidden="1">Summary!$C$20</definedName>
    <definedName name="QB_ROW_22011" localSheetId="1" hidden="1">Detail!$B$79</definedName>
    <definedName name="QB_ROW_22011" localSheetId="4" hidden="1">Summary!$B$22</definedName>
    <definedName name="QB_ROW_22311" localSheetId="1" hidden="1">Detail!$B$92</definedName>
    <definedName name="QB_ROW_22311" localSheetId="4" hidden="1">Summary!$B$31</definedName>
    <definedName name="QB_ROW_23021" localSheetId="1" hidden="1">Detail!$C$80</definedName>
    <definedName name="QB_ROW_23021" localSheetId="4" hidden="1">Summary!$C$23</definedName>
    <definedName name="QB_ROW_23321" localSheetId="1" hidden="1">Detail!$C$84</definedName>
    <definedName name="QB_ROW_23321" localSheetId="4" hidden="1">Summary!$C$25</definedName>
    <definedName name="QB_ROW_24021" localSheetId="1" hidden="1">Detail!$C$85</definedName>
    <definedName name="QB_ROW_24021" localSheetId="4" hidden="1">Summary!$C$26</definedName>
    <definedName name="QB_ROW_24321" localSheetId="1" hidden="1">Detail!$C$91</definedName>
    <definedName name="QB_ROW_24321" localSheetId="4" hidden="1">Summary!$C$30</definedName>
    <definedName name="QB_ROW_72030" localSheetId="1" hidden="1">Detail!$D$5</definedName>
    <definedName name="QB_ROW_72330" localSheetId="1" hidden="1">Detail!$D$15</definedName>
    <definedName name="QB_ROW_72330" localSheetId="4" hidden="1">Summary!$D$5</definedName>
    <definedName name="QB_ROW_73240" localSheetId="1" hidden="1">Detail!$E$6</definedName>
    <definedName name="QB_ROW_77240" localSheetId="1" hidden="1">Detail!$E$7</definedName>
    <definedName name="QB_ROW_78240" localSheetId="1" hidden="1">Detail!$E$8</definedName>
    <definedName name="QB_ROW_79240" localSheetId="1" hidden="1">Detail!$E$10</definedName>
    <definedName name="QB_ROW_81240" localSheetId="1" hidden="1">Detail!$E$9</definedName>
    <definedName name="QB_ROW_82240" localSheetId="1" hidden="1">Detail!$E$11</definedName>
    <definedName name="QB_ROW_83240" localSheetId="1" hidden="1">Detail!$E$12</definedName>
    <definedName name="QB_ROW_92240" localSheetId="1" hidden="1">Detail!$E$13</definedName>
    <definedName name="QB_ROW_94240" localSheetId="1" hidden="1">Detail!$E$14</definedName>
    <definedName name="QB_ROW_95030" localSheetId="1" hidden="1">Detail!$D$16</definedName>
    <definedName name="QB_ROW_95330" localSheetId="1" hidden="1">Detail!$D$21</definedName>
    <definedName name="QB_ROW_95330" localSheetId="4" hidden="1">Summary!$D$6</definedName>
    <definedName name="QBCANSUPPORTUPDATE" localSheetId="1">TRUE</definedName>
    <definedName name="QBCANSUPPORTUPDATE" localSheetId="4">TRUE</definedName>
    <definedName name="QBCOMPANYFILENAME" localSheetId="1">"C:\Users\Public\Documents\Intuit\QuickBooks\Sample Company Files\QuickBooks 2017\sample_nonprofitorganization.qbw"</definedName>
    <definedName name="QBCOMPANYFILENAME" localSheetId="4">"C:\Users\Public\Documents\Intuit\QuickBooks\Sample Company Files\QuickBooks 2017\sample_nonprofitorganization.qbw"</definedName>
    <definedName name="QBENDDATE" localSheetId="1">20211231</definedName>
    <definedName name="QBENDDATE" localSheetId="4">20211231</definedName>
    <definedName name="QBHEADERSONSCREEN" localSheetId="1">FALSE</definedName>
    <definedName name="QBHEADERSONSCREEN" localSheetId="4">FALSE</definedName>
    <definedName name="QBMETADATASIZE" localSheetId="1">5907</definedName>
    <definedName name="QBMETADATASIZE" localSheetId="4">5907</definedName>
    <definedName name="QBPRESERVECOLOR" localSheetId="1">TRUE</definedName>
    <definedName name="QBPRESERVECOLOR" localSheetId="4">TRUE</definedName>
    <definedName name="QBPRESERVEFONT" localSheetId="1">TRUE</definedName>
    <definedName name="QBPRESERVEFONT" localSheetId="4">TRUE</definedName>
    <definedName name="QBPRESERVEROWHEIGHT" localSheetId="1">TRUE</definedName>
    <definedName name="QBPRESERVEROWHEIGHT" localSheetId="4">TRUE</definedName>
    <definedName name="QBPRESERVESPACE" localSheetId="1">TRUE</definedName>
    <definedName name="QBPRESERVESPACE" localSheetId="4">TRUE</definedName>
    <definedName name="QBREPORTCOLAXIS" localSheetId="1">0</definedName>
    <definedName name="QBREPORTCOLAXIS" localSheetId="4">0</definedName>
    <definedName name="QBREPORTCOMPANYID" localSheetId="1">"6c7c99b7bfb74f88b9013013da54cb65"</definedName>
    <definedName name="QBREPORTCOMPANYID" localSheetId="4">"6c7c99b7bfb74f88b9013013da54cb65"</definedName>
    <definedName name="QBREPORTCOMPARECOL_ANNUALBUDGET" localSheetId="1">FALSE</definedName>
    <definedName name="QBREPORTCOMPARECOL_ANNUALBUDGET" localSheetId="4">FALSE</definedName>
    <definedName name="QBREPORTCOMPARECOL_AVGCOGS" localSheetId="1">FALSE</definedName>
    <definedName name="QBREPORTCOMPARECOL_AVGCOGS" localSheetId="4">FALSE</definedName>
    <definedName name="QBREPORTCOMPARECOL_AVGPRICE" localSheetId="1">FALSE</definedName>
    <definedName name="QBREPORTCOMPARECOL_AVGPRICE" localSheetId="4">FALSE</definedName>
    <definedName name="QBREPORTCOMPARECOL_BUDDIFF" localSheetId="1">FALSE</definedName>
    <definedName name="QBREPORTCOMPARECOL_BUDDIFF" localSheetId="4">FALSE</definedName>
    <definedName name="QBREPORTCOMPARECOL_BUDGET" localSheetId="1">FALSE</definedName>
    <definedName name="QBREPORTCOMPARECOL_BUDGET" localSheetId="4">FALSE</definedName>
    <definedName name="QBREPORTCOMPARECOL_BUDPCT" localSheetId="1">FALSE</definedName>
    <definedName name="QBREPORTCOMPARECOL_BUDPCT" localSheetId="4">FALSE</definedName>
    <definedName name="QBREPORTCOMPARECOL_COGS" localSheetId="1">FALSE</definedName>
    <definedName name="QBREPORTCOMPARECOL_COGS" localSheetId="4">FALSE</definedName>
    <definedName name="QBREPORTCOMPARECOL_EXCLUDEAMOUNT" localSheetId="1">FALSE</definedName>
    <definedName name="QBREPORTCOMPARECOL_EXCLUDEAMOUNT" localSheetId="4">FALSE</definedName>
    <definedName name="QBREPORTCOMPARECOL_EXCLUDECURPERIOD" localSheetId="1">FALSE</definedName>
    <definedName name="QBREPORTCOMPARECOL_EXCLUDECURPERIOD" localSheetId="4">FALSE</definedName>
    <definedName name="QBREPORTCOMPARECOL_FORECAST" localSheetId="1">FALSE</definedName>
    <definedName name="QBREPORTCOMPARECOL_FORECAST" localSheetId="4">FALSE</definedName>
    <definedName name="QBREPORTCOMPARECOL_GROSSMARGIN" localSheetId="1">FALSE</definedName>
    <definedName name="QBREPORTCOMPARECOL_GROSSMARGIN" localSheetId="4">FALSE</definedName>
    <definedName name="QBREPORTCOMPARECOL_GROSSMARGINPCT" localSheetId="1">FALSE</definedName>
    <definedName name="QBREPORTCOMPARECOL_GROSSMARGINPCT" localSheetId="4">FALSE</definedName>
    <definedName name="QBREPORTCOMPARECOL_HOURS" localSheetId="1">FALSE</definedName>
    <definedName name="QBREPORTCOMPARECOL_HOURS" localSheetId="4">FALSE</definedName>
    <definedName name="QBREPORTCOMPARECOL_PCTCOL" localSheetId="1">FALSE</definedName>
    <definedName name="QBREPORTCOMPARECOL_PCTCOL" localSheetId="4">FALSE</definedName>
    <definedName name="QBREPORTCOMPARECOL_PCTEXPENSE" localSheetId="1">FALSE</definedName>
    <definedName name="QBREPORTCOMPARECOL_PCTEXPENSE" localSheetId="4">FALSE</definedName>
    <definedName name="QBREPORTCOMPARECOL_PCTINCOME" localSheetId="1">FALSE</definedName>
    <definedName name="QBREPORTCOMPARECOL_PCTINCOME" localSheetId="4">FALSE</definedName>
    <definedName name="QBREPORTCOMPARECOL_PCTOFSALES" localSheetId="1">FALSE</definedName>
    <definedName name="QBREPORTCOMPARECOL_PCTOFSALES" localSheetId="4">FALSE</definedName>
    <definedName name="QBREPORTCOMPARECOL_PCTROW" localSheetId="1">FALSE</definedName>
    <definedName name="QBREPORTCOMPARECOL_PCTROW" localSheetId="4">FALSE</definedName>
    <definedName name="QBREPORTCOMPARECOL_PPDIFF" localSheetId="1">FALSE</definedName>
    <definedName name="QBREPORTCOMPARECOL_PPDIFF" localSheetId="4">FALSE</definedName>
    <definedName name="QBREPORTCOMPARECOL_PPPCT" localSheetId="1">FALSE</definedName>
    <definedName name="QBREPORTCOMPARECOL_PPPCT" localSheetId="4">FALSE</definedName>
    <definedName name="QBREPORTCOMPARECOL_PREVPERIOD" localSheetId="1">FALSE</definedName>
    <definedName name="QBREPORTCOMPARECOL_PREVPERIOD" localSheetId="4">FALSE</definedName>
    <definedName name="QBREPORTCOMPARECOL_PREVYEAR" localSheetId="1">TRUE</definedName>
    <definedName name="QBREPORTCOMPARECOL_PREVYEAR" localSheetId="4">TRUE</definedName>
    <definedName name="QBREPORTCOMPARECOL_PYDIFF" localSheetId="1">TRUE</definedName>
    <definedName name="QBREPORTCOMPARECOL_PYDIFF" localSheetId="4">TRUE</definedName>
    <definedName name="QBREPORTCOMPARECOL_PYPCT" localSheetId="1">TRUE</definedName>
    <definedName name="QBREPORTCOMPARECOL_PYPCT" localSheetId="4">TRUE</definedName>
    <definedName name="QBREPORTCOMPARECOL_QTY" localSheetId="1">FALSE</definedName>
    <definedName name="QBREPORTCOMPARECOL_QTY" localSheetId="4">FALSE</definedName>
    <definedName name="QBREPORTCOMPARECOL_RATE" localSheetId="1">FALSE</definedName>
    <definedName name="QBREPORTCOMPARECOL_RATE" localSheetId="4">FALSE</definedName>
    <definedName name="QBREPORTCOMPARECOL_TRIPBILLEDMILES" localSheetId="1">FALSE</definedName>
    <definedName name="QBREPORTCOMPARECOL_TRIPBILLEDMILES" localSheetId="4">FALSE</definedName>
    <definedName name="QBREPORTCOMPARECOL_TRIPBILLINGAMOUNT" localSheetId="1">FALSE</definedName>
    <definedName name="QBREPORTCOMPARECOL_TRIPBILLINGAMOUNT" localSheetId="4">FALSE</definedName>
    <definedName name="QBREPORTCOMPARECOL_TRIPMILES" localSheetId="1">FALSE</definedName>
    <definedName name="QBREPORTCOMPARECOL_TRIPMILES" localSheetId="4">FALSE</definedName>
    <definedName name="QBREPORTCOMPARECOL_TRIPNOTBILLABLEMILES" localSheetId="1">FALSE</definedName>
    <definedName name="QBREPORTCOMPARECOL_TRIPNOTBILLABLEMILES" localSheetId="4">FALSE</definedName>
    <definedName name="QBREPORTCOMPARECOL_TRIPTAXDEDUCTIBLEAMOUNT" localSheetId="1">FALSE</definedName>
    <definedName name="QBREPORTCOMPARECOL_TRIPTAXDEDUCTIBLEAMOUNT" localSheetId="4">FALSE</definedName>
    <definedName name="QBREPORTCOMPARECOL_TRIPUNBILLEDMILES" localSheetId="1">FALSE</definedName>
    <definedName name="QBREPORTCOMPARECOL_TRIPUNBILLEDMILES" localSheetId="4">FALSE</definedName>
    <definedName name="QBREPORTCOMPARECOL_YTD" localSheetId="1">FALSE</definedName>
    <definedName name="QBREPORTCOMPARECOL_YTD" localSheetId="4">FALSE</definedName>
    <definedName name="QBREPORTCOMPARECOL_YTDBUDGET" localSheetId="1">FALSE</definedName>
    <definedName name="QBREPORTCOMPARECOL_YTDBUDGET" localSheetId="4">FALSE</definedName>
    <definedName name="QBREPORTCOMPARECOL_YTDPCT" localSheetId="1">FALSE</definedName>
    <definedName name="QBREPORTCOMPARECOL_YTDPCT" localSheetId="4">FALSE</definedName>
    <definedName name="QBREPORTROWAXIS" localSheetId="1">11</definedName>
    <definedName name="QBREPORTROWAXIS" localSheetId="4">11</definedName>
    <definedName name="QBREPORTSUBCOLAXIS" localSheetId="1">24</definedName>
    <definedName name="QBREPORTSUBCOLAXIS" localSheetId="4">24</definedName>
    <definedName name="QBREPORTTYPE" localSheetId="1">1</definedName>
    <definedName name="QBREPORTTYPE" localSheetId="4">1</definedName>
    <definedName name="QBROWHEADERS" localSheetId="1">5</definedName>
    <definedName name="QBROWHEADERS" localSheetId="4">4</definedName>
    <definedName name="QBSTARTDATE" localSheetId="1">20210101</definedName>
    <definedName name="QBSTARTDATE" localSheetId="4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3" l="1"/>
  <c r="G32" i="3"/>
  <c r="F32" i="3"/>
  <c r="E32" i="3"/>
  <c r="H31" i="3"/>
  <c r="G31" i="3"/>
  <c r="F31" i="3"/>
  <c r="E31" i="3"/>
  <c r="H30" i="3"/>
  <c r="G30" i="3"/>
  <c r="F30" i="3"/>
  <c r="E30" i="3"/>
  <c r="H29" i="3"/>
  <c r="G29" i="3"/>
  <c r="H28" i="3"/>
  <c r="G28" i="3"/>
  <c r="H27" i="3"/>
  <c r="G27" i="3"/>
  <c r="H25" i="3"/>
  <c r="G25" i="3"/>
  <c r="F25" i="3"/>
  <c r="E25" i="3"/>
  <c r="H24" i="3"/>
  <c r="G24" i="3"/>
  <c r="H21" i="3"/>
  <c r="G21" i="3"/>
  <c r="F21" i="3"/>
  <c r="E21" i="3"/>
  <c r="H20" i="3"/>
  <c r="G20" i="3"/>
  <c r="F20" i="3"/>
  <c r="E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9" i="3"/>
  <c r="G9" i="3"/>
  <c r="F9" i="3"/>
  <c r="E9" i="3"/>
  <c r="H8" i="3"/>
  <c r="G8" i="3"/>
  <c r="H7" i="3"/>
  <c r="G7" i="3"/>
  <c r="H6" i="3"/>
  <c r="G6" i="3"/>
  <c r="H5" i="3"/>
  <c r="G5" i="3"/>
  <c r="N24" i="1" l="1"/>
  <c r="M24" i="1"/>
  <c r="N23" i="1"/>
  <c r="M23" i="1"/>
  <c r="N20" i="1"/>
  <c r="M20" i="1"/>
  <c r="N19" i="1"/>
  <c r="M19" i="1"/>
  <c r="N18" i="1"/>
  <c r="M18" i="1"/>
  <c r="N17" i="1"/>
  <c r="M17" i="1"/>
  <c r="N14" i="1"/>
  <c r="N13" i="1"/>
  <c r="N12" i="1"/>
  <c r="N11" i="1"/>
  <c r="N10" i="1"/>
  <c r="N9" i="1"/>
  <c r="N8" i="1"/>
  <c r="N7" i="1"/>
  <c r="N6" i="1"/>
  <c r="L92" i="1"/>
  <c r="J92" i="1"/>
  <c r="H92" i="1"/>
  <c r="F92" i="1"/>
  <c r="L91" i="1"/>
  <c r="J91" i="1"/>
  <c r="H91" i="1"/>
  <c r="F91" i="1"/>
  <c r="L90" i="1"/>
  <c r="J90" i="1"/>
  <c r="L89" i="1"/>
  <c r="J89" i="1"/>
  <c r="L88" i="1"/>
  <c r="J88" i="1"/>
  <c r="H88" i="1"/>
  <c r="F88" i="1"/>
  <c r="L87" i="1"/>
  <c r="J87" i="1"/>
  <c r="L84" i="1"/>
  <c r="J84" i="1"/>
  <c r="H84" i="1"/>
  <c r="F84" i="1"/>
  <c r="L83" i="1"/>
  <c r="J83" i="1"/>
  <c r="H83" i="1"/>
  <c r="F83" i="1"/>
  <c r="L82" i="1"/>
  <c r="J82" i="1"/>
  <c r="L77" i="1"/>
  <c r="J77" i="1"/>
  <c r="H77" i="1"/>
  <c r="F77" i="1"/>
  <c r="L76" i="1"/>
  <c r="J76" i="1"/>
  <c r="H76" i="1"/>
  <c r="F76" i="1"/>
  <c r="L75" i="1"/>
  <c r="J75" i="1"/>
  <c r="L73" i="1"/>
  <c r="J73" i="1"/>
  <c r="H73" i="1"/>
  <c r="F73" i="1"/>
  <c r="L72" i="1"/>
  <c r="J72" i="1"/>
  <c r="L71" i="1"/>
  <c r="J71" i="1"/>
  <c r="L70" i="1"/>
  <c r="J70" i="1"/>
  <c r="L69" i="1"/>
  <c r="J69" i="1"/>
  <c r="L67" i="1"/>
  <c r="J67" i="1"/>
  <c r="H67" i="1"/>
  <c r="F67" i="1"/>
  <c r="L66" i="1"/>
  <c r="J66" i="1"/>
  <c r="L64" i="1"/>
  <c r="J64" i="1"/>
  <c r="H64" i="1"/>
  <c r="F64" i="1"/>
  <c r="L63" i="1"/>
  <c r="J63" i="1"/>
  <c r="L62" i="1"/>
  <c r="J62" i="1"/>
  <c r="L60" i="1"/>
  <c r="J60" i="1"/>
  <c r="H60" i="1"/>
  <c r="F60" i="1"/>
  <c r="L59" i="1"/>
  <c r="J59" i="1"/>
  <c r="L58" i="1"/>
  <c r="J58" i="1"/>
  <c r="L57" i="1"/>
  <c r="J57" i="1"/>
  <c r="L55" i="1"/>
  <c r="J55" i="1"/>
  <c r="H55" i="1"/>
  <c r="F55" i="1"/>
  <c r="L54" i="1"/>
  <c r="J54" i="1"/>
  <c r="L53" i="1"/>
  <c r="J53" i="1"/>
  <c r="L52" i="1"/>
  <c r="J52" i="1"/>
  <c r="L51" i="1"/>
  <c r="J51" i="1"/>
  <c r="L50" i="1"/>
  <c r="J50" i="1"/>
  <c r="L48" i="1"/>
  <c r="J48" i="1"/>
  <c r="H48" i="1"/>
  <c r="F48" i="1"/>
  <c r="L47" i="1"/>
  <c r="J47" i="1"/>
  <c r="L46" i="1"/>
  <c r="J46" i="1"/>
  <c r="L45" i="1"/>
  <c r="J45" i="1"/>
  <c r="L44" i="1"/>
  <c r="J44" i="1"/>
  <c r="L43" i="1"/>
  <c r="J43" i="1"/>
  <c r="L41" i="1"/>
  <c r="J41" i="1"/>
  <c r="H41" i="1"/>
  <c r="F41" i="1"/>
  <c r="L40" i="1"/>
  <c r="J40" i="1"/>
  <c r="L39" i="1"/>
  <c r="J39" i="1"/>
  <c r="L38" i="1"/>
  <c r="J38" i="1"/>
  <c r="L37" i="1"/>
  <c r="J37" i="1"/>
  <c r="L36" i="1"/>
  <c r="J36" i="1"/>
  <c r="L34" i="1"/>
  <c r="J34" i="1"/>
  <c r="H34" i="1"/>
  <c r="F34" i="1"/>
  <c r="L33" i="1"/>
  <c r="J33" i="1"/>
  <c r="L29" i="1"/>
  <c r="J29" i="1"/>
  <c r="H29" i="1"/>
  <c r="F29" i="1"/>
  <c r="L28" i="1"/>
  <c r="J28" i="1"/>
  <c r="L27" i="1"/>
  <c r="J27" i="1"/>
  <c r="J25" i="1"/>
  <c r="H25" i="1"/>
  <c r="L25" i="1" s="1"/>
  <c r="F25" i="1"/>
  <c r="L24" i="1"/>
  <c r="J24" i="1"/>
  <c r="L23" i="1"/>
  <c r="J23" i="1"/>
  <c r="H21" i="1"/>
  <c r="F21" i="1"/>
  <c r="L20" i="1"/>
  <c r="J20" i="1"/>
  <c r="L19" i="1"/>
  <c r="J19" i="1"/>
  <c r="L18" i="1"/>
  <c r="J18" i="1"/>
  <c r="L17" i="1"/>
  <c r="J17" i="1"/>
  <c r="H15" i="1"/>
  <c r="F15" i="1"/>
  <c r="M12" i="1" s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H30" i="1" l="1"/>
  <c r="H78" i="1" s="1"/>
  <c r="H93" i="1" s="1"/>
  <c r="J21" i="1"/>
  <c r="L21" i="1"/>
  <c r="M9" i="1"/>
  <c r="M13" i="1"/>
  <c r="M14" i="1"/>
  <c r="M6" i="1"/>
  <c r="M7" i="1"/>
  <c r="F30" i="1"/>
  <c r="M8" i="1"/>
  <c r="J15" i="1"/>
  <c r="M10" i="1"/>
  <c r="L15" i="1"/>
  <c r="M11" i="1"/>
  <c r="L30" i="1" l="1"/>
  <c r="F78" i="1"/>
  <c r="J30" i="1"/>
  <c r="J78" i="1" l="1"/>
  <c r="F93" i="1"/>
  <c r="L78" i="1"/>
  <c r="J93" i="1" l="1"/>
  <c r="L93" i="1"/>
</calcChain>
</file>

<file path=xl/sharedStrings.xml><?xml version="1.0" encoding="utf-8"?>
<sst xmlns="http://schemas.openxmlformats.org/spreadsheetml/2006/main" count="136" uniqueCount="102">
  <si>
    <t>Jan - Dec 21</t>
  </si>
  <si>
    <t>Jan - Dec 20</t>
  </si>
  <si>
    <t>$ Change</t>
  </si>
  <si>
    <t>% Change</t>
  </si>
  <si>
    <t>Ordinary Income/Expense</t>
  </si>
  <si>
    <t>Income</t>
  </si>
  <si>
    <t>4 · Contributed support</t>
  </si>
  <si>
    <t>4010 · Indiv/business contribution</t>
  </si>
  <si>
    <t>4110 · Donated pro services - GAAP</t>
  </si>
  <si>
    <t>4120 · Donated other serv - non-GAAP</t>
  </si>
  <si>
    <t>4130 · Donated use of facilities</t>
  </si>
  <si>
    <t>4140 · Gifts in kind - goods</t>
  </si>
  <si>
    <t>4210 · Corporate/business grants</t>
  </si>
  <si>
    <t>4230 · Foundation/trust grants</t>
  </si>
  <si>
    <t>4520 · Federal grants</t>
  </si>
  <si>
    <t>4540 · Local government grants</t>
  </si>
  <si>
    <t>Total 4 · Contributed support</t>
  </si>
  <si>
    <t>5 · Earned revenues</t>
  </si>
  <si>
    <t>5180 · Program service fees</t>
  </si>
  <si>
    <t>5210 · Membership dues - individuals</t>
  </si>
  <si>
    <t>5310 · Interest-savings/short-term inv</t>
  </si>
  <si>
    <t>5440 · Gross sales - invenotry</t>
  </si>
  <si>
    <t>Total 5 · Earned revenues</t>
  </si>
  <si>
    <t>5800 · Special events</t>
  </si>
  <si>
    <t>5810 · Special events - non-gift rev</t>
  </si>
  <si>
    <t>5820 · Special events - gift revenue</t>
  </si>
  <si>
    <t>Total 5800 · Special events</t>
  </si>
  <si>
    <t>6900 · Assets released fr restrictions</t>
  </si>
  <si>
    <t>6910 · Satisfaction of use restric</t>
  </si>
  <si>
    <t>6930 · Time restriction satisfaction</t>
  </si>
  <si>
    <t>Total 6900 · Assets released fr restrictions</t>
  </si>
  <si>
    <t>Total Income</t>
  </si>
  <si>
    <t>Expense</t>
  </si>
  <si>
    <t>7000 · Grant &amp; contract expense</t>
  </si>
  <si>
    <t>7040 · Awards &amp; grants - individuals</t>
  </si>
  <si>
    <t>Total 7000 · Grant &amp; contract expense</t>
  </si>
  <si>
    <t>7200 · Salaries &amp; related expenses</t>
  </si>
  <si>
    <t>7210 · Officers &amp; directors salaries</t>
  </si>
  <si>
    <t>7220 · Salaries &amp; wages - other</t>
  </si>
  <si>
    <t>7230 · Pension plan contributions</t>
  </si>
  <si>
    <t>7240 · Employee benefits - not pension</t>
  </si>
  <si>
    <t>7250 · Payroll taxes</t>
  </si>
  <si>
    <t>Total 7200 · Salaries &amp; related expenses</t>
  </si>
  <si>
    <t>7500 · Other personnel expenses</t>
  </si>
  <si>
    <t>7510 · Fundraising fees</t>
  </si>
  <si>
    <t>7520 · Accounting fees</t>
  </si>
  <si>
    <t>7540 · Professional fees - other</t>
  </si>
  <si>
    <t>7580 · Donated pro services - GAAP</t>
  </si>
  <si>
    <t>7590 · Donated other service - nonGAAP</t>
  </si>
  <si>
    <t>Total 7500 · Other personnel expenses</t>
  </si>
  <si>
    <t>8100 · Non-personnel expenses</t>
  </si>
  <si>
    <t>8110 · Supplies</t>
  </si>
  <si>
    <t>8130 · Telephone &amp; telecommunications</t>
  </si>
  <si>
    <t>8140 · Postage, shipping, delivery</t>
  </si>
  <si>
    <t>8170 · Printing &amp; copying</t>
  </si>
  <si>
    <t>8180 · Books, subscriptions, reference</t>
  </si>
  <si>
    <t>Total 8100 · Non-personnel expenses</t>
  </si>
  <si>
    <t>8200 · Occupancy expenses</t>
  </si>
  <si>
    <t>8210 · Rent, parking, other occupancy</t>
  </si>
  <si>
    <t>8260 · Equip rental &amp; maintenance</t>
  </si>
  <si>
    <t>8280 · Donated facilities</t>
  </si>
  <si>
    <t>Total 8200 · Occupancy expenses</t>
  </si>
  <si>
    <t>8300 · Travel &amp; meetings expenses</t>
  </si>
  <si>
    <t>8310 · Travel</t>
  </si>
  <si>
    <t>8320 · Conference,convention,meeting</t>
  </si>
  <si>
    <t>Total 8300 · Travel &amp; meetings expenses</t>
  </si>
  <si>
    <t>8400 · Depreciation &amp; amortization exp</t>
  </si>
  <si>
    <t>8450 · Deprec &amp; amort - allowable</t>
  </si>
  <si>
    <t>Total 8400 · Depreciation &amp; amortization exp</t>
  </si>
  <si>
    <t>8500 · Misc expenses</t>
  </si>
  <si>
    <t>8520 · Insurance - non-employee</t>
  </si>
  <si>
    <t>8570 · Advertising expenses</t>
  </si>
  <si>
    <t>8591 · Bank charges &amp; credit card disc</t>
  </si>
  <si>
    <t>8592 · Sales discounts</t>
  </si>
  <si>
    <t>Total 8500 · Misc expenses</t>
  </si>
  <si>
    <t>8600 · Business expenses</t>
  </si>
  <si>
    <t>8610 · Bad debt expense</t>
  </si>
  <si>
    <t>Total 8600 · Business expenses</t>
  </si>
  <si>
    <t>Total Expense</t>
  </si>
  <si>
    <t>Net Ordinary Income</t>
  </si>
  <si>
    <t>Other Income/Expense</t>
  </si>
  <si>
    <t>Other Income</t>
  </si>
  <si>
    <t>6800 · Unrealized gain (loss)</t>
  </si>
  <si>
    <t>6810 · Unrealized gain(loss) - investm</t>
  </si>
  <si>
    <t>Total 6800 · Unrealized gain (loss)</t>
  </si>
  <si>
    <t>Total Other Income</t>
  </si>
  <si>
    <t>Other Expense</t>
  </si>
  <si>
    <t>9800 · Fixed asset purchases</t>
  </si>
  <si>
    <t>9830 · Capital purchases - equipment</t>
  </si>
  <si>
    <t>Total 9800 · Fixed asset purchases</t>
  </si>
  <si>
    <t>9920 · Additions to reserves</t>
  </si>
  <si>
    <t>9930 · Program admin allocations</t>
  </si>
  <si>
    <t>Total Other Expense</t>
  </si>
  <si>
    <t>Net Other Income</t>
  </si>
  <si>
    <t>Net Income</t>
  </si>
  <si>
    <t>C/Y Ratio</t>
  </si>
  <si>
    <t>P/Y Ratio</t>
  </si>
  <si>
    <t>2 yrs Prior</t>
  </si>
  <si>
    <t>3 yrs prior</t>
  </si>
  <si>
    <t>Strat Plan</t>
  </si>
  <si>
    <t>Incr to 15% in 3yrs</t>
  </si>
  <si>
    <t>If you make any changes to this worksheet, you will lose them the next time you update.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</si>
</sst>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#%_);\(#,##0.0#%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49" fontId="3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39" fontId="4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39" fontId="4" fillId="0" borderId="3" xfId="0" applyNumberFormat="1" applyFont="1" applyBorder="1"/>
    <xf numFmtId="164" fontId="4" fillId="0" borderId="3" xfId="0" applyNumberFormat="1" applyFont="1" applyBorder="1"/>
    <xf numFmtId="39" fontId="4" fillId="0" borderId="0" xfId="0" applyNumberFormat="1" applyFont="1" applyBorder="1"/>
    <xf numFmtId="164" fontId="4" fillId="0" borderId="0" xfId="0" applyNumberFormat="1" applyFont="1" applyBorder="1"/>
    <xf numFmtId="39" fontId="4" fillId="0" borderId="4" xfId="0" applyNumberFormat="1" applyFont="1" applyBorder="1"/>
    <xf numFmtId="164" fontId="4" fillId="0" borderId="4" xfId="0" applyNumberFormat="1" applyFont="1" applyBorder="1"/>
    <xf numFmtId="39" fontId="4" fillId="0" borderId="5" xfId="0" applyNumberFormat="1" applyFont="1" applyBorder="1"/>
    <xf numFmtId="164" fontId="4" fillId="0" borderId="5" xfId="0" applyNumberFormat="1" applyFont="1" applyBorder="1"/>
    <xf numFmtId="39" fontId="3" fillId="0" borderId="6" xfId="0" applyNumberFormat="1" applyFont="1" applyBorder="1"/>
    <xf numFmtId="164" fontId="3" fillId="0" borderId="6" xfId="0" applyNumberFormat="1" applyFont="1" applyBorder="1"/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NumberFormat="1" applyFont="1"/>
    <xf numFmtId="0" fontId="0" fillId="0" borderId="0" xfId="0" applyNumberFormat="1"/>
    <xf numFmtId="0" fontId="6" fillId="0" borderId="0" xfId="2" applyFont="1"/>
    <xf numFmtId="0" fontId="7" fillId="0" borderId="0" xfId="2" applyFont="1"/>
    <xf numFmtId="9" fontId="0" fillId="0" borderId="0" xfId="1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0" xfId="2"/>
    <xf numFmtId="0" fontId="0" fillId="2" borderId="0" xfId="0" applyFill="1"/>
    <xf numFmtId="0" fontId="2" fillId="2" borderId="0" xfId="0" applyFont="1" applyFill="1"/>
    <xf numFmtId="0" fontId="5" fillId="0" borderId="0" xfId="2"/>
  </cellXfs>
  <cellStyles count="3">
    <cellStyle name="Normal" xfId="0" builtinId="0"/>
    <cellStyle name="Normal 2" xfId="2" xr:uid="{3FDCD36E-E995-479E-A6AE-3AA324F80E4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312420</xdr:colOff>
      <xdr:row>28</xdr:row>
      <xdr:rowOff>22860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6420" cy="47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297180</xdr:colOff>
          <xdr:row>1</xdr:row>
          <xdr:rowOff>38100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297180</xdr:colOff>
          <xdr:row>1</xdr:row>
          <xdr:rowOff>38100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4.xml"/><Relationship Id="rId5" Type="http://schemas.openxmlformats.org/officeDocument/2006/relationships/image" Target="../media/image5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E04B4-EC63-4A15-BA17-32E52CD42472}">
  <dimension ref="B1:C40"/>
  <sheetViews>
    <sheetView showGridLines="0" zoomScale="84" zoomScaleNormal="84" workbookViewId="0"/>
  </sheetViews>
  <sheetFormatPr defaultRowHeight="14.4" x14ac:dyDescent="0.3"/>
  <cols>
    <col min="1" max="1" width="3" style="24" customWidth="1"/>
    <col min="2" max="2" width="4.109375" style="24" customWidth="1"/>
    <col min="3" max="3" width="54" style="24" customWidth="1"/>
    <col min="4" max="4" width="3.6640625" style="24" customWidth="1"/>
    <col min="5" max="5" width="90.33203125" style="24" customWidth="1"/>
    <col min="6" max="7" width="8.88671875" style="24"/>
    <col min="8" max="8" width="15.44140625" style="24" customWidth="1"/>
    <col min="9" max="9" width="5.109375" style="24" customWidth="1"/>
    <col min="10" max="11" width="8.88671875" style="24"/>
    <col min="12" max="12" width="3" style="24" customWidth="1"/>
    <col min="13" max="15" width="8.88671875" style="24"/>
    <col min="16" max="16" width="7" style="24" customWidth="1"/>
    <col min="17" max="256" width="8.88671875" style="24"/>
    <col min="257" max="257" width="3" style="24" customWidth="1"/>
    <col min="258" max="258" width="4.109375" style="24" customWidth="1"/>
    <col min="259" max="259" width="54" style="24" customWidth="1"/>
    <col min="260" max="260" width="3.6640625" style="24" customWidth="1"/>
    <col min="261" max="261" width="90.33203125" style="24" customWidth="1"/>
    <col min="262" max="263" width="8.88671875" style="24"/>
    <col min="264" max="264" width="15.44140625" style="24" customWidth="1"/>
    <col min="265" max="265" width="5.109375" style="24" customWidth="1"/>
    <col min="266" max="267" width="8.88671875" style="24"/>
    <col min="268" max="268" width="3" style="24" customWidth="1"/>
    <col min="269" max="271" width="8.88671875" style="24"/>
    <col min="272" max="272" width="7" style="24" customWidth="1"/>
    <col min="273" max="512" width="8.88671875" style="24"/>
    <col min="513" max="513" width="3" style="24" customWidth="1"/>
    <col min="514" max="514" width="4.109375" style="24" customWidth="1"/>
    <col min="515" max="515" width="54" style="24" customWidth="1"/>
    <col min="516" max="516" width="3.6640625" style="24" customWidth="1"/>
    <col min="517" max="517" width="90.33203125" style="24" customWidth="1"/>
    <col min="518" max="519" width="8.88671875" style="24"/>
    <col min="520" max="520" width="15.44140625" style="24" customWidth="1"/>
    <col min="521" max="521" width="5.109375" style="24" customWidth="1"/>
    <col min="522" max="523" width="8.88671875" style="24"/>
    <col min="524" max="524" width="3" style="24" customWidth="1"/>
    <col min="525" max="527" width="8.88671875" style="24"/>
    <col min="528" max="528" width="7" style="24" customWidth="1"/>
    <col min="529" max="768" width="8.88671875" style="24"/>
    <col min="769" max="769" width="3" style="24" customWidth="1"/>
    <col min="770" max="770" width="4.109375" style="24" customWidth="1"/>
    <col min="771" max="771" width="54" style="24" customWidth="1"/>
    <col min="772" max="772" width="3.6640625" style="24" customWidth="1"/>
    <col min="773" max="773" width="90.33203125" style="24" customWidth="1"/>
    <col min="774" max="775" width="8.88671875" style="24"/>
    <col min="776" max="776" width="15.44140625" style="24" customWidth="1"/>
    <col min="777" max="777" width="5.109375" style="24" customWidth="1"/>
    <col min="778" max="779" width="8.88671875" style="24"/>
    <col min="780" max="780" width="3" style="24" customWidth="1"/>
    <col min="781" max="783" width="8.88671875" style="24"/>
    <col min="784" max="784" width="7" style="24" customWidth="1"/>
    <col min="785" max="1024" width="8.88671875" style="24"/>
    <col min="1025" max="1025" width="3" style="24" customWidth="1"/>
    <col min="1026" max="1026" width="4.109375" style="24" customWidth="1"/>
    <col min="1027" max="1027" width="54" style="24" customWidth="1"/>
    <col min="1028" max="1028" width="3.6640625" style="24" customWidth="1"/>
    <col min="1029" max="1029" width="90.33203125" style="24" customWidth="1"/>
    <col min="1030" max="1031" width="8.88671875" style="24"/>
    <col min="1032" max="1032" width="15.44140625" style="24" customWidth="1"/>
    <col min="1033" max="1033" width="5.109375" style="24" customWidth="1"/>
    <col min="1034" max="1035" width="8.88671875" style="24"/>
    <col min="1036" max="1036" width="3" style="24" customWidth="1"/>
    <col min="1037" max="1039" width="8.88671875" style="24"/>
    <col min="1040" max="1040" width="7" style="24" customWidth="1"/>
    <col min="1041" max="1280" width="8.88671875" style="24"/>
    <col min="1281" max="1281" width="3" style="24" customWidth="1"/>
    <col min="1282" max="1282" width="4.109375" style="24" customWidth="1"/>
    <col min="1283" max="1283" width="54" style="24" customWidth="1"/>
    <col min="1284" max="1284" width="3.6640625" style="24" customWidth="1"/>
    <col min="1285" max="1285" width="90.33203125" style="24" customWidth="1"/>
    <col min="1286" max="1287" width="8.88671875" style="24"/>
    <col min="1288" max="1288" width="15.44140625" style="24" customWidth="1"/>
    <col min="1289" max="1289" width="5.109375" style="24" customWidth="1"/>
    <col min="1290" max="1291" width="8.88671875" style="24"/>
    <col min="1292" max="1292" width="3" style="24" customWidth="1"/>
    <col min="1293" max="1295" width="8.88671875" style="24"/>
    <col min="1296" max="1296" width="7" style="24" customWidth="1"/>
    <col min="1297" max="1536" width="8.88671875" style="24"/>
    <col min="1537" max="1537" width="3" style="24" customWidth="1"/>
    <col min="1538" max="1538" width="4.109375" style="24" customWidth="1"/>
    <col min="1539" max="1539" width="54" style="24" customWidth="1"/>
    <col min="1540" max="1540" width="3.6640625" style="24" customWidth="1"/>
    <col min="1541" max="1541" width="90.33203125" style="24" customWidth="1"/>
    <col min="1542" max="1543" width="8.88671875" style="24"/>
    <col min="1544" max="1544" width="15.44140625" style="24" customWidth="1"/>
    <col min="1545" max="1545" width="5.109375" style="24" customWidth="1"/>
    <col min="1546" max="1547" width="8.88671875" style="24"/>
    <col min="1548" max="1548" width="3" style="24" customWidth="1"/>
    <col min="1549" max="1551" width="8.88671875" style="24"/>
    <col min="1552" max="1552" width="7" style="24" customWidth="1"/>
    <col min="1553" max="1792" width="8.88671875" style="24"/>
    <col min="1793" max="1793" width="3" style="24" customWidth="1"/>
    <col min="1794" max="1794" width="4.109375" style="24" customWidth="1"/>
    <col min="1795" max="1795" width="54" style="24" customWidth="1"/>
    <col min="1796" max="1796" width="3.6640625" style="24" customWidth="1"/>
    <col min="1797" max="1797" width="90.33203125" style="24" customWidth="1"/>
    <col min="1798" max="1799" width="8.88671875" style="24"/>
    <col min="1800" max="1800" width="15.44140625" style="24" customWidth="1"/>
    <col min="1801" max="1801" width="5.109375" style="24" customWidth="1"/>
    <col min="1802" max="1803" width="8.88671875" style="24"/>
    <col min="1804" max="1804" width="3" style="24" customWidth="1"/>
    <col min="1805" max="1807" width="8.88671875" style="24"/>
    <col min="1808" max="1808" width="7" style="24" customWidth="1"/>
    <col min="1809" max="2048" width="8.88671875" style="24"/>
    <col min="2049" max="2049" width="3" style="24" customWidth="1"/>
    <col min="2050" max="2050" width="4.109375" style="24" customWidth="1"/>
    <col min="2051" max="2051" width="54" style="24" customWidth="1"/>
    <col min="2052" max="2052" width="3.6640625" style="24" customWidth="1"/>
    <col min="2053" max="2053" width="90.33203125" style="24" customWidth="1"/>
    <col min="2054" max="2055" width="8.88671875" style="24"/>
    <col min="2056" max="2056" width="15.44140625" style="24" customWidth="1"/>
    <col min="2057" max="2057" width="5.109375" style="24" customWidth="1"/>
    <col min="2058" max="2059" width="8.88671875" style="24"/>
    <col min="2060" max="2060" width="3" style="24" customWidth="1"/>
    <col min="2061" max="2063" width="8.88671875" style="24"/>
    <col min="2064" max="2064" width="7" style="24" customWidth="1"/>
    <col min="2065" max="2304" width="8.88671875" style="24"/>
    <col min="2305" max="2305" width="3" style="24" customWidth="1"/>
    <col min="2306" max="2306" width="4.109375" style="24" customWidth="1"/>
    <col min="2307" max="2307" width="54" style="24" customWidth="1"/>
    <col min="2308" max="2308" width="3.6640625" style="24" customWidth="1"/>
    <col min="2309" max="2309" width="90.33203125" style="24" customWidth="1"/>
    <col min="2310" max="2311" width="8.88671875" style="24"/>
    <col min="2312" max="2312" width="15.44140625" style="24" customWidth="1"/>
    <col min="2313" max="2313" width="5.109375" style="24" customWidth="1"/>
    <col min="2314" max="2315" width="8.88671875" style="24"/>
    <col min="2316" max="2316" width="3" style="24" customWidth="1"/>
    <col min="2317" max="2319" width="8.88671875" style="24"/>
    <col min="2320" max="2320" width="7" style="24" customWidth="1"/>
    <col min="2321" max="2560" width="8.88671875" style="24"/>
    <col min="2561" max="2561" width="3" style="24" customWidth="1"/>
    <col min="2562" max="2562" width="4.109375" style="24" customWidth="1"/>
    <col min="2563" max="2563" width="54" style="24" customWidth="1"/>
    <col min="2564" max="2564" width="3.6640625" style="24" customWidth="1"/>
    <col min="2565" max="2565" width="90.33203125" style="24" customWidth="1"/>
    <col min="2566" max="2567" width="8.88671875" style="24"/>
    <col min="2568" max="2568" width="15.44140625" style="24" customWidth="1"/>
    <col min="2569" max="2569" width="5.109375" style="24" customWidth="1"/>
    <col min="2570" max="2571" width="8.88671875" style="24"/>
    <col min="2572" max="2572" width="3" style="24" customWidth="1"/>
    <col min="2573" max="2575" width="8.88671875" style="24"/>
    <col min="2576" max="2576" width="7" style="24" customWidth="1"/>
    <col min="2577" max="2816" width="8.88671875" style="24"/>
    <col min="2817" max="2817" width="3" style="24" customWidth="1"/>
    <col min="2818" max="2818" width="4.109375" style="24" customWidth="1"/>
    <col min="2819" max="2819" width="54" style="24" customWidth="1"/>
    <col min="2820" max="2820" width="3.6640625" style="24" customWidth="1"/>
    <col min="2821" max="2821" width="90.33203125" style="24" customWidth="1"/>
    <col min="2822" max="2823" width="8.88671875" style="24"/>
    <col min="2824" max="2824" width="15.44140625" style="24" customWidth="1"/>
    <col min="2825" max="2825" width="5.109375" style="24" customWidth="1"/>
    <col min="2826" max="2827" width="8.88671875" style="24"/>
    <col min="2828" max="2828" width="3" style="24" customWidth="1"/>
    <col min="2829" max="2831" width="8.88671875" style="24"/>
    <col min="2832" max="2832" width="7" style="24" customWidth="1"/>
    <col min="2833" max="3072" width="8.88671875" style="24"/>
    <col min="3073" max="3073" width="3" style="24" customWidth="1"/>
    <col min="3074" max="3074" width="4.109375" style="24" customWidth="1"/>
    <col min="3075" max="3075" width="54" style="24" customWidth="1"/>
    <col min="3076" max="3076" width="3.6640625" style="24" customWidth="1"/>
    <col min="3077" max="3077" width="90.33203125" style="24" customWidth="1"/>
    <col min="3078" max="3079" width="8.88671875" style="24"/>
    <col min="3080" max="3080" width="15.44140625" style="24" customWidth="1"/>
    <col min="3081" max="3081" width="5.109375" style="24" customWidth="1"/>
    <col min="3082" max="3083" width="8.88671875" style="24"/>
    <col min="3084" max="3084" width="3" style="24" customWidth="1"/>
    <col min="3085" max="3087" width="8.88671875" style="24"/>
    <col min="3088" max="3088" width="7" style="24" customWidth="1"/>
    <col min="3089" max="3328" width="8.88671875" style="24"/>
    <col min="3329" max="3329" width="3" style="24" customWidth="1"/>
    <col min="3330" max="3330" width="4.109375" style="24" customWidth="1"/>
    <col min="3331" max="3331" width="54" style="24" customWidth="1"/>
    <col min="3332" max="3332" width="3.6640625" style="24" customWidth="1"/>
    <col min="3333" max="3333" width="90.33203125" style="24" customWidth="1"/>
    <col min="3334" max="3335" width="8.88671875" style="24"/>
    <col min="3336" max="3336" width="15.44140625" style="24" customWidth="1"/>
    <col min="3337" max="3337" width="5.109375" style="24" customWidth="1"/>
    <col min="3338" max="3339" width="8.88671875" style="24"/>
    <col min="3340" max="3340" width="3" style="24" customWidth="1"/>
    <col min="3341" max="3343" width="8.88671875" style="24"/>
    <col min="3344" max="3344" width="7" style="24" customWidth="1"/>
    <col min="3345" max="3584" width="8.88671875" style="24"/>
    <col min="3585" max="3585" width="3" style="24" customWidth="1"/>
    <col min="3586" max="3586" width="4.109375" style="24" customWidth="1"/>
    <col min="3587" max="3587" width="54" style="24" customWidth="1"/>
    <col min="3588" max="3588" width="3.6640625" style="24" customWidth="1"/>
    <col min="3589" max="3589" width="90.33203125" style="24" customWidth="1"/>
    <col min="3590" max="3591" width="8.88671875" style="24"/>
    <col min="3592" max="3592" width="15.44140625" style="24" customWidth="1"/>
    <col min="3593" max="3593" width="5.109375" style="24" customWidth="1"/>
    <col min="3594" max="3595" width="8.88671875" style="24"/>
    <col min="3596" max="3596" width="3" style="24" customWidth="1"/>
    <col min="3597" max="3599" width="8.88671875" style="24"/>
    <col min="3600" max="3600" width="7" style="24" customWidth="1"/>
    <col min="3601" max="3840" width="8.88671875" style="24"/>
    <col min="3841" max="3841" width="3" style="24" customWidth="1"/>
    <col min="3842" max="3842" width="4.109375" style="24" customWidth="1"/>
    <col min="3843" max="3843" width="54" style="24" customWidth="1"/>
    <col min="3844" max="3844" width="3.6640625" style="24" customWidth="1"/>
    <col min="3845" max="3845" width="90.33203125" style="24" customWidth="1"/>
    <col min="3846" max="3847" width="8.88671875" style="24"/>
    <col min="3848" max="3848" width="15.44140625" style="24" customWidth="1"/>
    <col min="3849" max="3849" width="5.109375" style="24" customWidth="1"/>
    <col min="3850" max="3851" width="8.88671875" style="24"/>
    <col min="3852" max="3852" width="3" style="24" customWidth="1"/>
    <col min="3853" max="3855" width="8.88671875" style="24"/>
    <col min="3856" max="3856" width="7" style="24" customWidth="1"/>
    <col min="3857" max="4096" width="8.88671875" style="24"/>
    <col min="4097" max="4097" width="3" style="24" customWidth="1"/>
    <col min="4098" max="4098" width="4.109375" style="24" customWidth="1"/>
    <col min="4099" max="4099" width="54" style="24" customWidth="1"/>
    <col min="4100" max="4100" width="3.6640625" style="24" customWidth="1"/>
    <col min="4101" max="4101" width="90.33203125" style="24" customWidth="1"/>
    <col min="4102" max="4103" width="8.88671875" style="24"/>
    <col min="4104" max="4104" width="15.44140625" style="24" customWidth="1"/>
    <col min="4105" max="4105" width="5.109375" style="24" customWidth="1"/>
    <col min="4106" max="4107" width="8.88671875" style="24"/>
    <col min="4108" max="4108" width="3" style="24" customWidth="1"/>
    <col min="4109" max="4111" width="8.88671875" style="24"/>
    <col min="4112" max="4112" width="7" style="24" customWidth="1"/>
    <col min="4113" max="4352" width="8.88671875" style="24"/>
    <col min="4353" max="4353" width="3" style="24" customWidth="1"/>
    <col min="4354" max="4354" width="4.109375" style="24" customWidth="1"/>
    <col min="4355" max="4355" width="54" style="24" customWidth="1"/>
    <col min="4356" max="4356" width="3.6640625" style="24" customWidth="1"/>
    <col min="4357" max="4357" width="90.33203125" style="24" customWidth="1"/>
    <col min="4358" max="4359" width="8.88671875" style="24"/>
    <col min="4360" max="4360" width="15.44140625" style="24" customWidth="1"/>
    <col min="4361" max="4361" width="5.109375" style="24" customWidth="1"/>
    <col min="4362" max="4363" width="8.88671875" style="24"/>
    <col min="4364" max="4364" width="3" style="24" customWidth="1"/>
    <col min="4365" max="4367" width="8.88671875" style="24"/>
    <col min="4368" max="4368" width="7" style="24" customWidth="1"/>
    <col min="4369" max="4608" width="8.88671875" style="24"/>
    <col min="4609" max="4609" width="3" style="24" customWidth="1"/>
    <col min="4610" max="4610" width="4.109375" style="24" customWidth="1"/>
    <col min="4611" max="4611" width="54" style="24" customWidth="1"/>
    <col min="4612" max="4612" width="3.6640625" style="24" customWidth="1"/>
    <col min="4613" max="4613" width="90.33203125" style="24" customWidth="1"/>
    <col min="4614" max="4615" width="8.88671875" style="24"/>
    <col min="4616" max="4616" width="15.44140625" style="24" customWidth="1"/>
    <col min="4617" max="4617" width="5.109375" style="24" customWidth="1"/>
    <col min="4618" max="4619" width="8.88671875" style="24"/>
    <col min="4620" max="4620" width="3" style="24" customWidth="1"/>
    <col min="4621" max="4623" width="8.88671875" style="24"/>
    <col min="4624" max="4624" width="7" style="24" customWidth="1"/>
    <col min="4625" max="4864" width="8.88671875" style="24"/>
    <col min="4865" max="4865" width="3" style="24" customWidth="1"/>
    <col min="4866" max="4866" width="4.109375" style="24" customWidth="1"/>
    <col min="4867" max="4867" width="54" style="24" customWidth="1"/>
    <col min="4868" max="4868" width="3.6640625" style="24" customWidth="1"/>
    <col min="4869" max="4869" width="90.33203125" style="24" customWidth="1"/>
    <col min="4870" max="4871" width="8.88671875" style="24"/>
    <col min="4872" max="4872" width="15.44140625" style="24" customWidth="1"/>
    <col min="4873" max="4873" width="5.109375" style="24" customWidth="1"/>
    <col min="4874" max="4875" width="8.88671875" style="24"/>
    <col min="4876" max="4876" width="3" style="24" customWidth="1"/>
    <col min="4877" max="4879" width="8.88671875" style="24"/>
    <col min="4880" max="4880" width="7" style="24" customWidth="1"/>
    <col min="4881" max="5120" width="8.88671875" style="24"/>
    <col min="5121" max="5121" width="3" style="24" customWidth="1"/>
    <col min="5122" max="5122" width="4.109375" style="24" customWidth="1"/>
    <col min="5123" max="5123" width="54" style="24" customWidth="1"/>
    <col min="5124" max="5124" width="3.6640625" style="24" customWidth="1"/>
    <col min="5125" max="5125" width="90.33203125" style="24" customWidth="1"/>
    <col min="5126" max="5127" width="8.88671875" style="24"/>
    <col min="5128" max="5128" width="15.44140625" style="24" customWidth="1"/>
    <col min="5129" max="5129" width="5.109375" style="24" customWidth="1"/>
    <col min="5130" max="5131" width="8.88671875" style="24"/>
    <col min="5132" max="5132" width="3" style="24" customWidth="1"/>
    <col min="5133" max="5135" width="8.88671875" style="24"/>
    <col min="5136" max="5136" width="7" style="24" customWidth="1"/>
    <col min="5137" max="5376" width="8.88671875" style="24"/>
    <col min="5377" max="5377" width="3" style="24" customWidth="1"/>
    <col min="5378" max="5378" width="4.109375" style="24" customWidth="1"/>
    <col min="5379" max="5379" width="54" style="24" customWidth="1"/>
    <col min="5380" max="5380" width="3.6640625" style="24" customWidth="1"/>
    <col min="5381" max="5381" width="90.33203125" style="24" customWidth="1"/>
    <col min="5382" max="5383" width="8.88671875" style="24"/>
    <col min="5384" max="5384" width="15.44140625" style="24" customWidth="1"/>
    <col min="5385" max="5385" width="5.109375" style="24" customWidth="1"/>
    <col min="5386" max="5387" width="8.88671875" style="24"/>
    <col min="5388" max="5388" width="3" style="24" customWidth="1"/>
    <col min="5389" max="5391" width="8.88671875" style="24"/>
    <col min="5392" max="5392" width="7" style="24" customWidth="1"/>
    <col min="5393" max="5632" width="8.88671875" style="24"/>
    <col min="5633" max="5633" width="3" style="24" customWidth="1"/>
    <col min="5634" max="5634" width="4.109375" style="24" customWidth="1"/>
    <col min="5635" max="5635" width="54" style="24" customWidth="1"/>
    <col min="5636" max="5636" width="3.6640625" style="24" customWidth="1"/>
    <col min="5637" max="5637" width="90.33203125" style="24" customWidth="1"/>
    <col min="5638" max="5639" width="8.88671875" style="24"/>
    <col min="5640" max="5640" width="15.44140625" style="24" customWidth="1"/>
    <col min="5641" max="5641" width="5.109375" style="24" customWidth="1"/>
    <col min="5642" max="5643" width="8.88671875" style="24"/>
    <col min="5644" max="5644" width="3" style="24" customWidth="1"/>
    <col min="5645" max="5647" width="8.88671875" style="24"/>
    <col min="5648" max="5648" width="7" style="24" customWidth="1"/>
    <col min="5649" max="5888" width="8.88671875" style="24"/>
    <col min="5889" max="5889" width="3" style="24" customWidth="1"/>
    <col min="5890" max="5890" width="4.109375" style="24" customWidth="1"/>
    <col min="5891" max="5891" width="54" style="24" customWidth="1"/>
    <col min="5892" max="5892" width="3.6640625" style="24" customWidth="1"/>
    <col min="5893" max="5893" width="90.33203125" style="24" customWidth="1"/>
    <col min="5894" max="5895" width="8.88671875" style="24"/>
    <col min="5896" max="5896" width="15.44140625" style="24" customWidth="1"/>
    <col min="5897" max="5897" width="5.109375" style="24" customWidth="1"/>
    <col min="5898" max="5899" width="8.88671875" style="24"/>
    <col min="5900" max="5900" width="3" style="24" customWidth="1"/>
    <col min="5901" max="5903" width="8.88671875" style="24"/>
    <col min="5904" max="5904" width="7" style="24" customWidth="1"/>
    <col min="5905" max="6144" width="8.88671875" style="24"/>
    <col min="6145" max="6145" width="3" style="24" customWidth="1"/>
    <col min="6146" max="6146" width="4.109375" style="24" customWidth="1"/>
    <col min="6147" max="6147" width="54" style="24" customWidth="1"/>
    <col min="6148" max="6148" width="3.6640625" style="24" customWidth="1"/>
    <col min="6149" max="6149" width="90.33203125" style="24" customWidth="1"/>
    <col min="6150" max="6151" width="8.88671875" style="24"/>
    <col min="6152" max="6152" width="15.44140625" style="24" customWidth="1"/>
    <col min="6153" max="6153" width="5.109375" style="24" customWidth="1"/>
    <col min="6154" max="6155" width="8.88671875" style="24"/>
    <col min="6156" max="6156" width="3" style="24" customWidth="1"/>
    <col min="6157" max="6159" width="8.88671875" style="24"/>
    <col min="6160" max="6160" width="7" style="24" customWidth="1"/>
    <col min="6161" max="6400" width="8.88671875" style="24"/>
    <col min="6401" max="6401" width="3" style="24" customWidth="1"/>
    <col min="6402" max="6402" width="4.109375" style="24" customWidth="1"/>
    <col min="6403" max="6403" width="54" style="24" customWidth="1"/>
    <col min="6404" max="6404" width="3.6640625" style="24" customWidth="1"/>
    <col min="6405" max="6405" width="90.33203125" style="24" customWidth="1"/>
    <col min="6406" max="6407" width="8.88671875" style="24"/>
    <col min="6408" max="6408" width="15.44140625" style="24" customWidth="1"/>
    <col min="6409" max="6409" width="5.109375" style="24" customWidth="1"/>
    <col min="6410" max="6411" width="8.88671875" style="24"/>
    <col min="6412" max="6412" width="3" style="24" customWidth="1"/>
    <col min="6413" max="6415" width="8.88671875" style="24"/>
    <col min="6416" max="6416" width="7" style="24" customWidth="1"/>
    <col min="6417" max="6656" width="8.88671875" style="24"/>
    <col min="6657" max="6657" width="3" style="24" customWidth="1"/>
    <col min="6658" max="6658" width="4.109375" style="24" customWidth="1"/>
    <col min="6659" max="6659" width="54" style="24" customWidth="1"/>
    <col min="6660" max="6660" width="3.6640625" style="24" customWidth="1"/>
    <col min="6661" max="6661" width="90.33203125" style="24" customWidth="1"/>
    <col min="6662" max="6663" width="8.88671875" style="24"/>
    <col min="6664" max="6664" width="15.44140625" style="24" customWidth="1"/>
    <col min="6665" max="6665" width="5.109375" style="24" customWidth="1"/>
    <col min="6666" max="6667" width="8.88671875" style="24"/>
    <col min="6668" max="6668" width="3" style="24" customWidth="1"/>
    <col min="6669" max="6671" width="8.88671875" style="24"/>
    <col min="6672" max="6672" width="7" style="24" customWidth="1"/>
    <col min="6673" max="6912" width="8.88671875" style="24"/>
    <col min="6913" max="6913" width="3" style="24" customWidth="1"/>
    <col min="6914" max="6914" width="4.109375" style="24" customWidth="1"/>
    <col min="6915" max="6915" width="54" style="24" customWidth="1"/>
    <col min="6916" max="6916" width="3.6640625" style="24" customWidth="1"/>
    <col min="6917" max="6917" width="90.33203125" style="24" customWidth="1"/>
    <col min="6918" max="6919" width="8.88671875" style="24"/>
    <col min="6920" max="6920" width="15.44140625" style="24" customWidth="1"/>
    <col min="6921" max="6921" width="5.109375" style="24" customWidth="1"/>
    <col min="6922" max="6923" width="8.88671875" style="24"/>
    <col min="6924" max="6924" width="3" style="24" customWidth="1"/>
    <col min="6925" max="6927" width="8.88671875" style="24"/>
    <col min="6928" max="6928" width="7" style="24" customWidth="1"/>
    <col min="6929" max="7168" width="8.88671875" style="24"/>
    <col min="7169" max="7169" width="3" style="24" customWidth="1"/>
    <col min="7170" max="7170" width="4.109375" style="24" customWidth="1"/>
    <col min="7171" max="7171" width="54" style="24" customWidth="1"/>
    <col min="7172" max="7172" width="3.6640625" style="24" customWidth="1"/>
    <col min="7173" max="7173" width="90.33203125" style="24" customWidth="1"/>
    <col min="7174" max="7175" width="8.88671875" style="24"/>
    <col min="7176" max="7176" width="15.44140625" style="24" customWidth="1"/>
    <col min="7177" max="7177" width="5.109375" style="24" customWidth="1"/>
    <col min="7178" max="7179" width="8.88671875" style="24"/>
    <col min="7180" max="7180" width="3" style="24" customWidth="1"/>
    <col min="7181" max="7183" width="8.88671875" style="24"/>
    <col min="7184" max="7184" width="7" style="24" customWidth="1"/>
    <col min="7185" max="7424" width="8.88671875" style="24"/>
    <col min="7425" max="7425" width="3" style="24" customWidth="1"/>
    <col min="7426" max="7426" width="4.109375" style="24" customWidth="1"/>
    <col min="7427" max="7427" width="54" style="24" customWidth="1"/>
    <col min="7428" max="7428" width="3.6640625" style="24" customWidth="1"/>
    <col min="7429" max="7429" width="90.33203125" style="24" customWidth="1"/>
    <col min="7430" max="7431" width="8.88671875" style="24"/>
    <col min="7432" max="7432" width="15.44140625" style="24" customWidth="1"/>
    <col min="7433" max="7433" width="5.109375" style="24" customWidth="1"/>
    <col min="7434" max="7435" width="8.88671875" style="24"/>
    <col min="7436" max="7436" width="3" style="24" customWidth="1"/>
    <col min="7437" max="7439" width="8.88671875" style="24"/>
    <col min="7440" max="7440" width="7" style="24" customWidth="1"/>
    <col min="7441" max="7680" width="8.88671875" style="24"/>
    <col min="7681" max="7681" width="3" style="24" customWidth="1"/>
    <col min="7682" max="7682" width="4.109375" style="24" customWidth="1"/>
    <col min="7683" max="7683" width="54" style="24" customWidth="1"/>
    <col min="7684" max="7684" width="3.6640625" style="24" customWidth="1"/>
    <col min="7685" max="7685" width="90.33203125" style="24" customWidth="1"/>
    <col min="7686" max="7687" width="8.88671875" style="24"/>
    <col min="7688" max="7688" width="15.44140625" style="24" customWidth="1"/>
    <col min="7689" max="7689" width="5.109375" style="24" customWidth="1"/>
    <col min="7690" max="7691" width="8.88671875" style="24"/>
    <col min="7692" max="7692" width="3" style="24" customWidth="1"/>
    <col min="7693" max="7695" width="8.88671875" style="24"/>
    <col min="7696" max="7696" width="7" style="24" customWidth="1"/>
    <col min="7697" max="7936" width="8.88671875" style="24"/>
    <col min="7937" max="7937" width="3" style="24" customWidth="1"/>
    <col min="7938" max="7938" width="4.109375" style="24" customWidth="1"/>
    <col min="7939" max="7939" width="54" style="24" customWidth="1"/>
    <col min="7940" max="7940" width="3.6640625" style="24" customWidth="1"/>
    <col min="7941" max="7941" width="90.33203125" style="24" customWidth="1"/>
    <col min="7942" max="7943" width="8.88671875" style="24"/>
    <col min="7944" max="7944" width="15.44140625" style="24" customWidth="1"/>
    <col min="7945" max="7945" width="5.109375" style="24" customWidth="1"/>
    <col min="7946" max="7947" width="8.88671875" style="24"/>
    <col min="7948" max="7948" width="3" style="24" customWidth="1"/>
    <col min="7949" max="7951" width="8.88671875" style="24"/>
    <col min="7952" max="7952" width="7" style="24" customWidth="1"/>
    <col min="7953" max="8192" width="8.88671875" style="24"/>
    <col min="8193" max="8193" width="3" style="24" customWidth="1"/>
    <col min="8194" max="8194" width="4.109375" style="24" customWidth="1"/>
    <col min="8195" max="8195" width="54" style="24" customWidth="1"/>
    <col min="8196" max="8196" width="3.6640625" style="24" customWidth="1"/>
    <col min="8197" max="8197" width="90.33203125" style="24" customWidth="1"/>
    <col min="8198" max="8199" width="8.88671875" style="24"/>
    <col min="8200" max="8200" width="15.44140625" style="24" customWidth="1"/>
    <col min="8201" max="8201" width="5.109375" style="24" customWidth="1"/>
    <col min="8202" max="8203" width="8.88671875" style="24"/>
    <col min="8204" max="8204" width="3" style="24" customWidth="1"/>
    <col min="8205" max="8207" width="8.88671875" style="24"/>
    <col min="8208" max="8208" width="7" style="24" customWidth="1"/>
    <col min="8209" max="8448" width="8.88671875" style="24"/>
    <col min="8449" max="8449" width="3" style="24" customWidth="1"/>
    <col min="8450" max="8450" width="4.109375" style="24" customWidth="1"/>
    <col min="8451" max="8451" width="54" style="24" customWidth="1"/>
    <col min="8452" max="8452" width="3.6640625" style="24" customWidth="1"/>
    <col min="8453" max="8453" width="90.33203125" style="24" customWidth="1"/>
    <col min="8454" max="8455" width="8.88671875" style="24"/>
    <col min="8456" max="8456" width="15.44140625" style="24" customWidth="1"/>
    <col min="8457" max="8457" width="5.109375" style="24" customWidth="1"/>
    <col min="8458" max="8459" width="8.88671875" style="24"/>
    <col min="8460" max="8460" width="3" style="24" customWidth="1"/>
    <col min="8461" max="8463" width="8.88671875" style="24"/>
    <col min="8464" max="8464" width="7" style="24" customWidth="1"/>
    <col min="8465" max="8704" width="8.88671875" style="24"/>
    <col min="8705" max="8705" width="3" style="24" customWidth="1"/>
    <col min="8706" max="8706" width="4.109375" style="24" customWidth="1"/>
    <col min="8707" max="8707" width="54" style="24" customWidth="1"/>
    <col min="8708" max="8708" width="3.6640625" style="24" customWidth="1"/>
    <col min="8709" max="8709" width="90.33203125" style="24" customWidth="1"/>
    <col min="8710" max="8711" width="8.88671875" style="24"/>
    <col min="8712" max="8712" width="15.44140625" style="24" customWidth="1"/>
    <col min="8713" max="8713" width="5.109375" style="24" customWidth="1"/>
    <col min="8714" max="8715" width="8.88671875" style="24"/>
    <col min="8716" max="8716" width="3" style="24" customWidth="1"/>
    <col min="8717" max="8719" width="8.88671875" style="24"/>
    <col min="8720" max="8720" width="7" style="24" customWidth="1"/>
    <col min="8721" max="8960" width="8.88671875" style="24"/>
    <col min="8961" max="8961" width="3" style="24" customWidth="1"/>
    <col min="8962" max="8962" width="4.109375" style="24" customWidth="1"/>
    <col min="8963" max="8963" width="54" style="24" customWidth="1"/>
    <col min="8964" max="8964" width="3.6640625" style="24" customWidth="1"/>
    <col min="8965" max="8965" width="90.33203125" style="24" customWidth="1"/>
    <col min="8966" max="8967" width="8.88671875" style="24"/>
    <col min="8968" max="8968" width="15.44140625" style="24" customWidth="1"/>
    <col min="8969" max="8969" width="5.109375" style="24" customWidth="1"/>
    <col min="8970" max="8971" width="8.88671875" style="24"/>
    <col min="8972" max="8972" width="3" style="24" customWidth="1"/>
    <col min="8973" max="8975" width="8.88671875" style="24"/>
    <col min="8976" max="8976" width="7" style="24" customWidth="1"/>
    <col min="8977" max="9216" width="8.88671875" style="24"/>
    <col min="9217" max="9217" width="3" style="24" customWidth="1"/>
    <col min="9218" max="9218" width="4.109375" style="24" customWidth="1"/>
    <col min="9219" max="9219" width="54" style="24" customWidth="1"/>
    <col min="9220" max="9220" width="3.6640625" style="24" customWidth="1"/>
    <col min="9221" max="9221" width="90.33203125" style="24" customWidth="1"/>
    <col min="9222" max="9223" width="8.88671875" style="24"/>
    <col min="9224" max="9224" width="15.44140625" style="24" customWidth="1"/>
    <col min="9225" max="9225" width="5.109375" style="24" customWidth="1"/>
    <col min="9226" max="9227" width="8.88671875" style="24"/>
    <col min="9228" max="9228" width="3" style="24" customWidth="1"/>
    <col min="9229" max="9231" width="8.88671875" style="24"/>
    <col min="9232" max="9232" width="7" style="24" customWidth="1"/>
    <col min="9233" max="9472" width="8.88671875" style="24"/>
    <col min="9473" max="9473" width="3" style="24" customWidth="1"/>
    <col min="9474" max="9474" width="4.109375" style="24" customWidth="1"/>
    <col min="9475" max="9475" width="54" style="24" customWidth="1"/>
    <col min="9476" max="9476" width="3.6640625" style="24" customWidth="1"/>
    <col min="9477" max="9477" width="90.33203125" style="24" customWidth="1"/>
    <col min="9478" max="9479" width="8.88671875" style="24"/>
    <col min="9480" max="9480" width="15.44140625" style="24" customWidth="1"/>
    <col min="9481" max="9481" width="5.109375" style="24" customWidth="1"/>
    <col min="9482" max="9483" width="8.88671875" style="24"/>
    <col min="9484" max="9484" width="3" style="24" customWidth="1"/>
    <col min="9485" max="9487" width="8.88671875" style="24"/>
    <col min="9488" max="9488" width="7" style="24" customWidth="1"/>
    <col min="9489" max="9728" width="8.88671875" style="24"/>
    <col min="9729" max="9729" width="3" style="24" customWidth="1"/>
    <col min="9730" max="9730" width="4.109375" style="24" customWidth="1"/>
    <col min="9731" max="9731" width="54" style="24" customWidth="1"/>
    <col min="9732" max="9732" width="3.6640625" style="24" customWidth="1"/>
    <col min="9733" max="9733" width="90.33203125" style="24" customWidth="1"/>
    <col min="9734" max="9735" width="8.88671875" style="24"/>
    <col min="9736" max="9736" width="15.44140625" style="24" customWidth="1"/>
    <col min="9737" max="9737" width="5.109375" style="24" customWidth="1"/>
    <col min="9738" max="9739" width="8.88671875" style="24"/>
    <col min="9740" max="9740" width="3" style="24" customWidth="1"/>
    <col min="9741" max="9743" width="8.88671875" style="24"/>
    <col min="9744" max="9744" width="7" style="24" customWidth="1"/>
    <col min="9745" max="9984" width="8.88671875" style="24"/>
    <col min="9985" max="9985" width="3" style="24" customWidth="1"/>
    <col min="9986" max="9986" width="4.109375" style="24" customWidth="1"/>
    <col min="9987" max="9987" width="54" style="24" customWidth="1"/>
    <col min="9988" max="9988" width="3.6640625" style="24" customWidth="1"/>
    <col min="9989" max="9989" width="90.33203125" style="24" customWidth="1"/>
    <col min="9990" max="9991" width="8.88671875" style="24"/>
    <col min="9992" max="9992" width="15.44140625" style="24" customWidth="1"/>
    <col min="9993" max="9993" width="5.109375" style="24" customWidth="1"/>
    <col min="9994" max="9995" width="8.88671875" style="24"/>
    <col min="9996" max="9996" width="3" style="24" customWidth="1"/>
    <col min="9997" max="9999" width="8.88671875" style="24"/>
    <col min="10000" max="10000" width="7" style="24" customWidth="1"/>
    <col min="10001" max="10240" width="8.88671875" style="24"/>
    <col min="10241" max="10241" width="3" style="24" customWidth="1"/>
    <col min="10242" max="10242" width="4.109375" style="24" customWidth="1"/>
    <col min="10243" max="10243" width="54" style="24" customWidth="1"/>
    <col min="10244" max="10244" width="3.6640625" style="24" customWidth="1"/>
    <col min="10245" max="10245" width="90.33203125" style="24" customWidth="1"/>
    <col min="10246" max="10247" width="8.88671875" style="24"/>
    <col min="10248" max="10248" width="15.44140625" style="24" customWidth="1"/>
    <col min="10249" max="10249" width="5.109375" style="24" customWidth="1"/>
    <col min="10250" max="10251" width="8.88671875" style="24"/>
    <col min="10252" max="10252" width="3" style="24" customWidth="1"/>
    <col min="10253" max="10255" width="8.88671875" style="24"/>
    <col min="10256" max="10256" width="7" style="24" customWidth="1"/>
    <col min="10257" max="10496" width="8.88671875" style="24"/>
    <col min="10497" max="10497" width="3" style="24" customWidth="1"/>
    <col min="10498" max="10498" width="4.109375" style="24" customWidth="1"/>
    <col min="10499" max="10499" width="54" style="24" customWidth="1"/>
    <col min="10500" max="10500" width="3.6640625" style="24" customWidth="1"/>
    <col min="10501" max="10501" width="90.33203125" style="24" customWidth="1"/>
    <col min="10502" max="10503" width="8.88671875" style="24"/>
    <col min="10504" max="10504" width="15.44140625" style="24" customWidth="1"/>
    <col min="10505" max="10505" width="5.109375" style="24" customWidth="1"/>
    <col min="10506" max="10507" width="8.88671875" style="24"/>
    <col min="10508" max="10508" width="3" style="24" customWidth="1"/>
    <col min="10509" max="10511" width="8.88671875" style="24"/>
    <col min="10512" max="10512" width="7" style="24" customWidth="1"/>
    <col min="10513" max="10752" width="8.88671875" style="24"/>
    <col min="10753" max="10753" width="3" style="24" customWidth="1"/>
    <col min="10754" max="10754" width="4.109375" style="24" customWidth="1"/>
    <col min="10755" max="10755" width="54" style="24" customWidth="1"/>
    <col min="10756" max="10756" width="3.6640625" style="24" customWidth="1"/>
    <col min="10757" max="10757" width="90.33203125" style="24" customWidth="1"/>
    <col min="10758" max="10759" width="8.88671875" style="24"/>
    <col min="10760" max="10760" width="15.44140625" style="24" customWidth="1"/>
    <col min="10761" max="10761" width="5.109375" style="24" customWidth="1"/>
    <col min="10762" max="10763" width="8.88671875" style="24"/>
    <col min="10764" max="10764" width="3" style="24" customWidth="1"/>
    <col min="10765" max="10767" width="8.88671875" style="24"/>
    <col min="10768" max="10768" width="7" style="24" customWidth="1"/>
    <col min="10769" max="11008" width="8.88671875" style="24"/>
    <col min="11009" max="11009" width="3" style="24" customWidth="1"/>
    <col min="11010" max="11010" width="4.109375" style="24" customWidth="1"/>
    <col min="11011" max="11011" width="54" style="24" customWidth="1"/>
    <col min="11012" max="11012" width="3.6640625" style="24" customWidth="1"/>
    <col min="11013" max="11013" width="90.33203125" style="24" customWidth="1"/>
    <col min="11014" max="11015" width="8.88671875" style="24"/>
    <col min="11016" max="11016" width="15.44140625" style="24" customWidth="1"/>
    <col min="11017" max="11017" width="5.109375" style="24" customWidth="1"/>
    <col min="11018" max="11019" width="8.88671875" style="24"/>
    <col min="11020" max="11020" width="3" style="24" customWidth="1"/>
    <col min="11021" max="11023" width="8.88671875" style="24"/>
    <col min="11024" max="11024" width="7" style="24" customWidth="1"/>
    <col min="11025" max="11264" width="8.88671875" style="24"/>
    <col min="11265" max="11265" width="3" style="24" customWidth="1"/>
    <col min="11266" max="11266" width="4.109375" style="24" customWidth="1"/>
    <col min="11267" max="11267" width="54" style="24" customWidth="1"/>
    <col min="11268" max="11268" width="3.6640625" style="24" customWidth="1"/>
    <col min="11269" max="11269" width="90.33203125" style="24" customWidth="1"/>
    <col min="11270" max="11271" width="8.88671875" style="24"/>
    <col min="11272" max="11272" width="15.44140625" style="24" customWidth="1"/>
    <col min="11273" max="11273" width="5.109375" style="24" customWidth="1"/>
    <col min="11274" max="11275" width="8.88671875" style="24"/>
    <col min="11276" max="11276" width="3" style="24" customWidth="1"/>
    <col min="11277" max="11279" width="8.88671875" style="24"/>
    <col min="11280" max="11280" width="7" style="24" customWidth="1"/>
    <col min="11281" max="11520" width="8.88671875" style="24"/>
    <col min="11521" max="11521" width="3" style="24" customWidth="1"/>
    <col min="11522" max="11522" width="4.109375" style="24" customWidth="1"/>
    <col min="11523" max="11523" width="54" style="24" customWidth="1"/>
    <col min="11524" max="11524" width="3.6640625" style="24" customWidth="1"/>
    <col min="11525" max="11525" width="90.33203125" style="24" customWidth="1"/>
    <col min="11526" max="11527" width="8.88671875" style="24"/>
    <col min="11528" max="11528" width="15.44140625" style="24" customWidth="1"/>
    <col min="11529" max="11529" width="5.109375" style="24" customWidth="1"/>
    <col min="11530" max="11531" width="8.88671875" style="24"/>
    <col min="11532" max="11532" width="3" style="24" customWidth="1"/>
    <col min="11533" max="11535" width="8.88671875" style="24"/>
    <col min="11536" max="11536" width="7" style="24" customWidth="1"/>
    <col min="11537" max="11776" width="8.88671875" style="24"/>
    <col min="11777" max="11777" width="3" style="24" customWidth="1"/>
    <col min="11778" max="11778" width="4.109375" style="24" customWidth="1"/>
    <col min="11779" max="11779" width="54" style="24" customWidth="1"/>
    <col min="11780" max="11780" width="3.6640625" style="24" customWidth="1"/>
    <col min="11781" max="11781" width="90.33203125" style="24" customWidth="1"/>
    <col min="11782" max="11783" width="8.88671875" style="24"/>
    <col min="11784" max="11784" width="15.44140625" style="24" customWidth="1"/>
    <col min="11785" max="11785" width="5.109375" style="24" customWidth="1"/>
    <col min="11786" max="11787" width="8.88671875" style="24"/>
    <col min="11788" max="11788" width="3" style="24" customWidth="1"/>
    <col min="11789" max="11791" width="8.88671875" style="24"/>
    <col min="11792" max="11792" width="7" style="24" customWidth="1"/>
    <col min="11793" max="12032" width="8.88671875" style="24"/>
    <col min="12033" max="12033" width="3" style="24" customWidth="1"/>
    <col min="12034" max="12034" width="4.109375" style="24" customWidth="1"/>
    <col min="12035" max="12035" width="54" style="24" customWidth="1"/>
    <col min="12036" max="12036" width="3.6640625" style="24" customWidth="1"/>
    <col min="12037" max="12037" width="90.33203125" style="24" customWidth="1"/>
    <col min="12038" max="12039" width="8.88671875" style="24"/>
    <col min="12040" max="12040" width="15.44140625" style="24" customWidth="1"/>
    <col min="12041" max="12041" width="5.109375" style="24" customWidth="1"/>
    <col min="12042" max="12043" width="8.88671875" style="24"/>
    <col min="12044" max="12044" width="3" style="24" customWidth="1"/>
    <col min="12045" max="12047" width="8.88671875" style="24"/>
    <col min="12048" max="12048" width="7" style="24" customWidth="1"/>
    <col min="12049" max="12288" width="8.88671875" style="24"/>
    <col min="12289" max="12289" width="3" style="24" customWidth="1"/>
    <col min="12290" max="12290" width="4.109375" style="24" customWidth="1"/>
    <col min="12291" max="12291" width="54" style="24" customWidth="1"/>
    <col min="12292" max="12292" width="3.6640625" style="24" customWidth="1"/>
    <col min="12293" max="12293" width="90.33203125" style="24" customWidth="1"/>
    <col min="12294" max="12295" width="8.88671875" style="24"/>
    <col min="12296" max="12296" width="15.44140625" style="24" customWidth="1"/>
    <col min="12297" max="12297" width="5.109375" style="24" customWidth="1"/>
    <col min="12298" max="12299" width="8.88671875" style="24"/>
    <col min="12300" max="12300" width="3" style="24" customWidth="1"/>
    <col min="12301" max="12303" width="8.88671875" style="24"/>
    <col min="12304" max="12304" width="7" style="24" customWidth="1"/>
    <col min="12305" max="12544" width="8.88671875" style="24"/>
    <col min="12545" max="12545" width="3" style="24" customWidth="1"/>
    <col min="12546" max="12546" width="4.109375" style="24" customWidth="1"/>
    <col min="12547" max="12547" width="54" style="24" customWidth="1"/>
    <col min="12548" max="12548" width="3.6640625" style="24" customWidth="1"/>
    <col min="12549" max="12549" width="90.33203125" style="24" customWidth="1"/>
    <col min="12550" max="12551" width="8.88671875" style="24"/>
    <col min="12552" max="12552" width="15.44140625" style="24" customWidth="1"/>
    <col min="12553" max="12553" width="5.109375" style="24" customWidth="1"/>
    <col min="12554" max="12555" width="8.88671875" style="24"/>
    <col min="12556" max="12556" width="3" style="24" customWidth="1"/>
    <col min="12557" max="12559" width="8.88671875" style="24"/>
    <col min="12560" max="12560" width="7" style="24" customWidth="1"/>
    <col min="12561" max="12800" width="8.88671875" style="24"/>
    <col min="12801" max="12801" width="3" style="24" customWidth="1"/>
    <col min="12802" max="12802" width="4.109375" style="24" customWidth="1"/>
    <col min="12803" max="12803" width="54" style="24" customWidth="1"/>
    <col min="12804" max="12804" width="3.6640625" style="24" customWidth="1"/>
    <col min="12805" max="12805" width="90.33203125" style="24" customWidth="1"/>
    <col min="12806" max="12807" width="8.88671875" style="24"/>
    <col min="12808" max="12808" width="15.44140625" style="24" customWidth="1"/>
    <col min="12809" max="12809" width="5.109375" style="24" customWidth="1"/>
    <col min="12810" max="12811" width="8.88671875" style="24"/>
    <col min="12812" max="12812" width="3" style="24" customWidth="1"/>
    <col min="12813" max="12815" width="8.88671875" style="24"/>
    <col min="12816" max="12816" width="7" style="24" customWidth="1"/>
    <col min="12817" max="13056" width="8.88671875" style="24"/>
    <col min="13057" max="13057" width="3" style="24" customWidth="1"/>
    <col min="13058" max="13058" width="4.109375" style="24" customWidth="1"/>
    <col min="13059" max="13059" width="54" style="24" customWidth="1"/>
    <col min="13060" max="13060" width="3.6640625" style="24" customWidth="1"/>
    <col min="13061" max="13061" width="90.33203125" style="24" customWidth="1"/>
    <col min="13062" max="13063" width="8.88671875" style="24"/>
    <col min="13064" max="13064" width="15.44140625" style="24" customWidth="1"/>
    <col min="13065" max="13065" width="5.109375" style="24" customWidth="1"/>
    <col min="13066" max="13067" width="8.88671875" style="24"/>
    <col min="13068" max="13068" width="3" style="24" customWidth="1"/>
    <col min="13069" max="13071" width="8.88671875" style="24"/>
    <col min="13072" max="13072" width="7" style="24" customWidth="1"/>
    <col min="13073" max="13312" width="8.88671875" style="24"/>
    <col min="13313" max="13313" width="3" style="24" customWidth="1"/>
    <col min="13314" max="13314" width="4.109375" style="24" customWidth="1"/>
    <col min="13315" max="13315" width="54" style="24" customWidth="1"/>
    <col min="13316" max="13316" width="3.6640625" style="24" customWidth="1"/>
    <col min="13317" max="13317" width="90.33203125" style="24" customWidth="1"/>
    <col min="13318" max="13319" width="8.88671875" style="24"/>
    <col min="13320" max="13320" width="15.44140625" style="24" customWidth="1"/>
    <col min="13321" max="13321" width="5.109375" style="24" customWidth="1"/>
    <col min="13322" max="13323" width="8.88671875" style="24"/>
    <col min="13324" max="13324" width="3" style="24" customWidth="1"/>
    <col min="13325" max="13327" width="8.88671875" style="24"/>
    <col min="13328" max="13328" width="7" style="24" customWidth="1"/>
    <col min="13329" max="13568" width="8.88671875" style="24"/>
    <col min="13569" max="13569" width="3" style="24" customWidth="1"/>
    <col min="13570" max="13570" width="4.109375" style="24" customWidth="1"/>
    <col min="13571" max="13571" width="54" style="24" customWidth="1"/>
    <col min="13572" max="13572" width="3.6640625" style="24" customWidth="1"/>
    <col min="13573" max="13573" width="90.33203125" style="24" customWidth="1"/>
    <col min="13574" max="13575" width="8.88671875" style="24"/>
    <col min="13576" max="13576" width="15.44140625" style="24" customWidth="1"/>
    <col min="13577" max="13577" width="5.109375" style="24" customWidth="1"/>
    <col min="13578" max="13579" width="8.88671875" style="24"/>
    <col min="13580" max="13580" width="3" style="24" customWidth="1"/>
    <col min="13581" max="13583" width="8.88671875" style="24"/>
    <col min="13584" max="13584" width="7" style="24" customWidth="1"/>
    <col min="13585" max="13824" width="8.88671875" style="24"/>
    <col min="13825" max="13825" width="3" style="24" customWidth="1"/>
    <col min="13826" max="13826" width="4.109375" style="24" customWidth="1"/>
    <col min="13827" max="13827" width="54" style="24" customWidth="1"/>
    <col min="13828" max="13828" width="3.6640625" style="24" customWidth="1"/>
    <col min="13829" max="13829" width="90.33203125" style="24" customWidth="1"/>
    <col min="13830" max="13831" width="8.88671875" style="24"/>
    <col min="13832" max="13832" width="15.44140625" style="24" customWidth="1"/>
    <col min="13833" max="13833" width="5.109375" style="24" customWidth="1"/>
    <col min="13834" max="13835" width="8.88671875" style="24"/>
    <col min="13836" max="13836" width="3" style="24" customWidth="1"/>
    <col min="13837" max="13839" width="8.88671875" style="24"/>
    <col min="13840" max="13840" width="7" style="24" customWidth="1"/>
    <col min="13841" max="14080" width="8.88671875" style="24"/>
    <col min="14081" max="14081" width="3" style="24" customWidth="1"/>
    <col min="14082" max="14082" width="4.109375" style="24" customWidth="1"/>
    <col min="14083" max="14083" width="54" style="24" customWidth="1"/>
    <col min="14084" max="14084" width="3.6640625" style="24" customWidth="1"/>
    <col min="14085" max="14085" width="90.33203125" style="24" customWidth="1"/>
    <col min="14086" max="14087" width="8.88671875" style="24"/>
    <col min="14088" max="14088" width="15.44140625" style="24" customWidth="1"/>
    <col min="14089" max="14089" width="5.109375" style="24" customWidth="1"/>
    <col min="14090" max="14091" width="8.88671875" style="24"/>
    <col min="14092" max="14092" width="3" style="24" customWidth="1"/>
    <col min="14093" max="14095" width="8.88671875" style="24"/>
    <col min="14096" max="14096" width="7" style="24" customWidth="1"/>
    <col min="14097" max="14336" width="8.88671875" style="24"/>
    <col min="14337" max="14337" width="3" style="24" customWidth="1"/>
    <col min="14338" max="14338" width="4.109375" style="24" customWidth="1"/>
    <col min="14339" max="14339" width="54" style="24" customWidth="1"/>
    <col min="14340" max="14340" width="3.6640625" style="24" customWidth="1"/>
    <col min="14341" max="14341" width="90.33203125" style="24" customWidth="1"/>
    <col min="14342" max="14343" width="8.88671875" style="24"/>
    <col min="14344" max="14344" width="15.44140625" style="24" customWidth="1"/>
    <col min="14345" max="14345" width="5.109375" style="24" customWidth="1"/>
    <col min="14346" max="14347" width="8.88671875" style="24"/>
    <col min="14348" max="14348" width="3" style="24" customWidth="1"/>
    <col min="14349" max="14351" width="8.88671875" style="24"/>
    <col min="14352" max="14352" width="7" style="24" customWidth="1"/>
    <col min="14353" max="14592" width="8.88671875" style="24"/>
    <col min="14593" max="14593" width="3" style="24" customWidth="1"/>
    <col min="14594" max="14594" width="4.109375" style="24" customWidth="1"/>
    <col min="14595" max="14595" width="54" style="24" customWidth="1"/>
    <col min="14596" max="14596" width="3.6640625" style="24" customWidth="1"/>
    <col min="14597" max="14597" width="90.33203125" style="24" customWidth="1"/>
    <col min="14598" max="14599" width="8.88671875" style="24"/>
    <col min="14600" max="14600" width="15.44140625" style="24" customWidth="1"/>
    <col min="14601" max="14601" width="5.109375" style="24" customWidth="1"/>
    <col min="14602" max="14603" width="8.88671875" style="24"/>
    <col min="14604" max="14604" width="3" style="24" customWidth="1"/>
    <col min="14605" max="14607" width="8.88671875" style="24"/>
    <col min="14608" max="14608" width="7" style="24" customWidth="1"/>
    <col min="14609" max="14848" width="8.88671875" style="24"/>
    <col min="14849" max="14849" width="3" style="24" customWidth="1"/>
    <col min="14850" max="14850" width="4.109375" style="24" customWidth="1"/>
    <col min="14851" max="14851" width="54" style="24" customWidth="1"/>
    <col min="14852" max="14852" width="3.6640625" style="24" customWidth="1"/>
    <col min="14853" max="14853" width="90.33203125" style="24" customWidth="1"/>
    <col min="14854" max="14855" width="8.88671875" style="24"/>
    <col min="14856" max="14856" width="15.44140625" style="24" customWidth="1"/>
    <col min="14857" max="14857" width="5.109375" style="24" customWidth="1"/>
    <col min="14858" max="14859" width="8.88671875" style="24"/>
    <col min="14860" max="14860" width="3" style="24" customWidth="1"/>
    <col min="14861" max="14863" width="8.88671875" style="24"/>
    <col min="14864" max="14864" width="7" style="24" customWidth="1"/>
    <col min="14865" max="15104" width="8.88671875" style="24"/>
    <col min="15105" max="15105" width="3" style="24" customWidth="1"/>
    <col min="15106" max="15106" width="4.109375" style="24" customWidth="1"/>
    <col min="15107" max="15107" width="54" style="24" customWidth="1"/>
    <col min="15108" max="15108" width="3.6640625" style="24" customWidth="1"/>
    <col min="15109" max="15109" width="90.33203125" style="24" customWidth="1"/>
    <col min="15110" max="15111" width="8.88671875" style="24"/>
    <col min="15112" max="15112" width="15.44140625" style="24" customWidth="1"/>
    <col min="15113" max="15113" width="5.109375" style="24" customWidth="1"/>
    <col min="15114" max="15115" width="8.88671875" style="24"/>
    <col min="15116" max="15116" width="3" style="24" customWidth="1"/>
    <col min="15117" max="15119" width="8.88671875" style="24"/>
    <col min="15120" max="15120" width="7" style="24" customWidth="1"/>
    <col min="15121" max="15360" width="8.88671875" style="24"/>
    <col min="15361" max="15361" width="3" style="24" customWidth="1"/>
    <col min="15362" max="15362" width="4.109375" style="24" customWidth="1"/>
    <col min="15363" max="15363" width="54" style="24" customWidth="1"/>
    <col min="15364" max="15364" width="3.6640625" style="24" customWidth="1"/>
    <col min="15365" max="15365" width="90.33203125" style="24" customWidth="1"/>
    <col min="15366" max="15367" width="8.88671875" style="24"/>
    <col min="15368" max="15368" width="15.44140625" style="24" customWidth="1"/>
    <col min="15369" max="15369" width="5.109375" style="24" customWidth="1"/>
    <col min="15370" max="15371" width="8.88671875" style="24"/>
    <col min="15372" max="15372" width="3" style="24" customWidth="1"/>
    <col min="15373" max="15375" width="8.88671875" style="24"/>
    <col min="15376" max="15376" width="7" style="24" customWidth="1"/>
    <col min="15377" max="15616" width="8.88671875" style="24"/>
    <col min="15617" max="15617" width="3" style="24" customWidth="1"/>
    <col min="15618" max="15618" width="4.109375" style="24" customWidth="1"/>
    <col min="15619" max="15619" width="54" style="24" customWidth="1"/>
    <col min="15620" max="15620" width="3.6640625" style="24" customWidth="1"/>
    <col min="15621" max="15621" width="90.33203125" style="24" customWidth="1"/>
    <col min="15622" max="15623" width="8.88671875" style="24"/>
    <col min="15624" max="15624" width="15.44140625" style="24" customWidth="1"/>
    <col min="15625" max="15625" width="5.109375" style="24" customWidth="1"/>
    <col min="15626" max="15627" width="8.88671875" style="24"/>
    <col min="15628" max="15628" width="3" style="24" customWidth="1"/>
    <col min="15629" max="15631" width="8.88671875" style="24"/>
    <col min="15632" max="15632" width="7" style="24" customWidth="1"/>
    <col min="15633" max="15872" width="8.88671875" style="24"/>
    <col min="15873" max="15873" width="3" style="24" customWidth="1"/>
    <col min="15874" max="15874" width="4.109375" style="24" customWidth="1"/>
    <col min="15875" max="15875" width="54" style="24" customWidth="1"/>
    <col min="15876" max="15876" width="3.6640625" style="24" customWidth="1"/>
    <col min="15877" max="15877" width="90.33203125" style="24" customWidth="1"/>
    <col min="15878" max="15879" width="8.88671875" style="24"/>
    <col min="15880" max="15880" width="15.44140625" style="24" customWidth="1"/>
    <col min="15881" max="15881" width="5.109375" style="24" customWidth="1"/>
    <col min="15882" max="15883" width="8.88671875" style="24"/>
    <col min="15884" max="15884" width="3" style="24" customWidth="1"/>
    <col min="15885" max="15887" width="8.88671875" style="24"/>
    <col min="15888" max="15888" width="7" style="24" customWidth="1"/>
    <col min="15889" max="16128" width="8.88671875" style="24"/>
    <col min="16129" max="16129" width="3" style="24" customWidth="1"/>
    <col min="16130" max="16130" width="4.109375" style="24" customWidth="1"/>
    <col min="16131" max="16131" width="54" style="24" customWidth="1"/>
    <col min="16132" max="16132" width="3.6640625" style="24" customWidth="1"/>
    <col min="16133" max="16133" width="90.33203125" style="24" customWidth="1"/>
    <col min="16134" max="16135" width="8.88671875" style="24"/>
    <col min="16136" max="16136" width="15.44140625" style="24" customWidth="1"/>
    <col min="16137" max="16137" width="5.109375" style="24" customWidth="1"/>
    <col min="16138" max="16139" width="8.88671875" style="24"/>
    <col min="16140" max="16140" width="3" style="24" customWidth="1"/>
    <col min="16141" max="16143" width="8.88671875" style="24"/>
    <col min="16144" max="16144" width="7" style="24" customWidth="1"/>
    <col min="16145" max="16384" width="8.88671875" style="24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00000000000001" customHeight="1" x14ac:dyDescent="0.3"/>
    <row r="7" ht="17.100000000000001" customHeight="1" x14ac:dyDescent="0.3"/>
    <row r="8" ht="17.100000000000001" customHeight="1" x14ac:dyDescent="0.3"/>
    <row r="9" ht="17.100000000000001" customHeight="1" x14ac:dyDescent="0.3"/>
    <row r="10" ht="17.100000000000001" customHeight="1" x14ac:dyDescent="0.3"/>
    <row r="11" ht="17.100000000000001" customHeight="1" x14ac:dyDescent="0.3"/>
    <row r="12" ht="17.100000000000001" customHeight="1" x14ac:dyDescent="0.3"/>
    <row r="13" ht="17.100000000000001" customHeight="1" x14ac:dyDescent="0.3"/>
    <row r="14" ht="17.100000000000001" customHeight="1" x14ac:dyDescent="0.3"/>
    <row r="15" ht="17.100000000000001" customHeight="1" x14ac:dyDescent="0.3"/>
    <row r="16" ht="17.100000000000001" customHeight="1" x14ac:dyDescent="0.3"/>
    <row r="17" ht="17.100000000000001" customHeight="1" x14ac:dyDescent="0.3"/>
    <row r="18" ht="17.100000000000001" customHeight="1" x14ac:dyDescent="0.3"/>
    <row r="19" ht="17.100000000000001" customHeight="1" x14ac:dyDescent="0.3"/>
    <row r="40" spans="2:3" x14ac:dyDescent="0.3">
      <c r="B40" s="25"/>
      <c r="C40" s="2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A4CB-AFE6-4050-9D1E-5E8C344BE51B}">
  <sheetPr codeName="Sheet1">
    <pageSetUpPr fitToPage="1"/>
  </sheetPr>
  <dimension ref="A1:R94"/>
  <sheetViews>
    <sheetView tabSelected="1" zoomScale="130" zoomScaleNormal="130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L5" sqref="L5"/>
    </sheetView>
  </sheetViews>
  <sheetFormatPr defaultRowHeight="14.4" x14ac:dyDescent="0.3"/>
  <cols>
    <col min="1" max="4" width="3" style="22" customWidth="1"/>
    <col min="5" max="5" width="30.44140625" style="22" customWidth="1"/>
    <col min="6" max="6" width="9.5546875" style="23" bestFit="1" customWidth="1"/>
    <col min="7" max="7" width="2.33203125" style="23" customWidth="1"/>
    <col min="8" max="8" width="9.33203125" style="23" bestFit="1" customWidth="1"/>
    <col min="9" max="9" width="2.33203125" style="23" customWidth="1"/>
    <col min="10" max="10" width="9.5546875" style="23" bestFit="1" customWidth="1"/>
    <col min="11" max="11" width="2.33203125" style="23" customWidth="1"/>
    <col min="12" max="12" width="8.88671875" style="23" bestFit="1" customWidth="1"/>
  </cols>
  <sheetData>
    <row r="1" spans="1:18" ht="15" thickBot="1" x14ac:dyDescent="0.35">
      <c r="A1" s="1"/>
      <c r="B1" s="1"/>
      <c r="C1" s="1"/>
      <c r="D1" s="1"/>
      <c r="E1" s="1"/>
      <c r="F1" s="3"/>
      <c r="G1" s="2"/>
      <c r="H1" s="3"/>
      <c r="I1" s="2"/>
      <c r="J1" s="3"/>
      <c r="K1" s="2"/>
      <c r="L1" s="3"/>
    </row>
    <row r="2" spans="1:18" s="21" customFormat="1" ht="15.6" thickTop="1" thickBot="1" x14ac:dyDescent="0.35">
      <c r="A2" s="18"/>
      <c r="B2" s="18"/>
      <c r="C2" s="18"/>
      <c r="D2" s="18"/>
      <c r="E2" s="18"/>
      <c r="F2" s="19" t="s">
        <v>0</v>
      </c>
      <c r="G2" s="20"/>
      <c r="H2" s="19" t="s">
        <v>1</v>
      </c>
      <c r="I2" s="20"/>
      <c r="J2" s="19" t="s">
        <v>2</v>
      </c>
      <c r="K2" s="20"/>
      <c r="L2" s="19" t="s">
        <v>3</v>
      </c>
      <c r="M2" s="28" t="s">
        <v>95</v>
      </c>
      <c r="N2" s="28" t="s">
        <v>96</v>
      </c>
      <c r="O2" s="28" t="s">
        <v>97</v>
      </c>
      <c r="P2" s="28" t="s">
        <v>98</v>
      </c>
      <c r="R2" s="27" t="s">
        <v>99</v>
      </c>
    </row>
    <row r="3" spans="1:18" ht="15" thickTop="1" x14ac:dyDescent="0.3">
      <c r="A3" s="1"/>
      <c r="B3" s="1" t="s">
        <v>4</v>
      </c>
      <c r="C3" s="1"/>
      <c r="D3" s="1"/>
      <c r="E3" s="1"/>
      <c r="F3" s="4"/>
      <c r="G3" s="5"/>
      <c r="H3" s="4"/>
      <c r="I3" s="5"/>
      <c r="J3" s="4"/>
      <c r="K3" s="5"/>
      <c r="L3" s="6"/>
    </row>
    <row r="4" spans="1:18" x14ac:dyDescent="0.3">
      <c r="A4" s="1"/>
      <c r="B4" s="1"/>
      <c r="C4" s="1" t="s">
        <v>5</v>
      </c>
      <c r="D4" s="1"/>
      <c r="E4" s="1"/>
      <c r="F4" s="4"/>
      <c r="G4" s="5"/>
      <c r="H4" s="4"/>
      <c r="I4" s="5"/>
      <c r="J4" s="4"/>
      <c r="K4" s="5"/>
      <c r="L4" s="6"/>
    </row>
    <row r="5" spans="1:18" x14ac:dyDescent="0.3">
      <c r="A5" s="1"/>
      <c r="B5" s="1"/>
      <c r="C5" s="1"/>
      <c r="D5" s="1" t="s">
        <v>6</v>
      </c>
      <c r="E5" s="1"/>
      <c r="F5" s="4"/>
      <c r="G5" s="5"/>
      <c r="H5" s="4"/>
      <c r="I5" s="5"/>
      <c r="J5" s="4"/>
      <c r="K5" s="5"/>
      <c r="L5" s="6"/>
    </row>
    <row r="6" spans="1:18" x14ac:dyDescent="0.3">
      <c r="A6" s="1"/>
      <c r="B6" s="1"/>
      <c r="C6" s="1"/>
      <c r="D6" s="1"/>
      <c r="E6" s="1" t="s">
        <v>7</v>
      </c>
      <c r="F6" s="4">
        <v>150000</v>
      </c>
      <c r="G6" s="5"/>
      <c r="H6" s="4">
        <v>7000</v>
      </c>
      <c r="I6" s="5"/>
      <c r="J6" s="4">
        <f t="shared" ref="J6:J15" si="0">ROUND((F6-H6),5)</f>
        <v>143000</v>
      </c>
      <c r="K6" s="5"/>
      <c r="L6" s="6">
        <f t="shared" ref="L6:L15" si="1">ROUND(IF(F6=0, IF(H6=0, 0, SIGN(-H6)), IF(H6=0, SIGN(F6), (F6-H6)/ABS(H6))),5)</f>
        <v>20.428570000000001</v>
      </c>
      <c r="M6" s="26">
        <f>F6/$F$15</f>
        <v>0.12124151309408342</v>
      </c>
      <c r="N6" s="26">
        <f>H6/$H$15</f>
        <v>0.1044776119402985</v>
      </c>
      <c r="O6" s="26">
        <v>7.0000000000000007E-2</v>
      </c>
      <c r="P6" s="26">
        <v>0.02</v>
      </c>
      <c r="R6" t="s">
        <v>100</v>
      </c>
    </row>
    <row r="7" spans="1:18" x14ac:dyDescent="0.3">
      <c r="A7" s="1"/>
      <c r="B7" s="1"/>
      <c r="C7" s="1"/>
      <c r="D7" s="1"/>
      <c r="E7" s="1" t="s">
        <v>8</v>
      </c>
      <c r="F7" s="4">
        <v>6200</v>
      </c>
      <c r="G7" s="5"/>
      <c r="H7" s="4">
        <v>0</v>
      </c>
      <c r="I7" s="5"/>
      <c r="J7" s="4">
        <f t="shared" si="0"/>
        <v>6200</v>
      </c>
      <c r="K7" s="5"/>
      <c r="L7" s="6">
        <f t="shared" si="1"/>
        <v>1</v>
      </c>
      <c r="M7" s="26">
        <f t="shared" ref="M7:M14" si="2">F7/$F$15</f>
        <v>5.0113158745554477E-3</v>
      </c>
      <c r="N7" s="26">
        <f t="shared" ref="N7:N14" si="3">H7/$H$15</f>
        <v>0</v>
      </c>
      <c r="O7" s="26">
        <v>0</v>
      </c>
      <c r="P7" s="26">
        <v>0</v>
      </c>
    </row>
    <row r="8" spans="1:18" x14ac:dyDescent="0.3">
      <c r="A8" s="1"/>
      <c r="B8" s="1"/>
      <c r="C8" s="1"/>
      <c r="D8" s="1"/>
      <c r="E8" s="1" t="s">
        <v>9</v>
      </c>
      <c r="F8" s="4">
        <v>0</v>
      </c>
      <c r="G8" s="5"/>
      <c r="H8" s="4">
        <v>0</v>
      </c>
      <c r="I8" s="5"/>
      <c r="J8" s="4">
        <f t="shared" si="0"/>
        <v>0</v>
      </c>
      <c r="K8" s="5"/>
      <c r="L8" s="6">
        <f t="shared" si="1"/>
        <v>0</v>
      </c>
      <c r="M8" s="26">
        <f t="shared" si="2"/>
        <v>0</v>
      </c>
      <c r="N8" s="26">
        <f t="shared" si="3"/>
        <v>0</v>
      </c>
      <c r="O8" s="26">
        <v>0</v>
      </c>
      <c r="P8" s="26">
        <v>0</v>
      </c>
    </row>
    <row r="9" spans="1:18" x14ac:dyDescent="0.3">
      <c r="A9" s="1"/>
      <c r="B9" s="1"/>
      <c r="C9" s="1"/>
      <c r="D9" s="1"/>
      <c r="E9" s="1" t="s">
        <v>10</v>
      </c>
      <c r="F9" s="4">
        <v>1000</v>
      </c>
      <c r="G9" s="5"/>
      <c r="H9" s="4">
        <v>0</v>
      </c>
      <c r="I9" s="5"/>
      <c r="J9" s="4">
        <f t="shared" si="0"/>
        <v>1000</v>
      </c>
      <c r="K9" s="5"/>
      <c r="L9" s="6">
        <f t="shared" si="1"/>
        <v>1</v>
      </c>
      <c r="M9" s="26">
        <f t="shared" si="2"/>
        <v>8.0827675396055612E-4</v>
      </c>
      <c r="N9" s="26">
        <f t="shared" si="3"/>
        <v>0</v>
      </c>
      <c r="O9" s="26">
        <v>0</v>
      </c>
      <c r="P9" s="26">
        <v>0</v>
      </c>
    </row>
    <row r="10" spans="1:18" x14ac:dyDescent="0.3">
      <c r="A10" s="1"/>
      <c r="B10" s="1"/>
      <c r="C10" s="1"/>
      <c r="D10" s="1"/>
      <c r="E10" s="1" t="s">
        <v>11</v>
      </c>
      <c r="F10" s="4">
        <v>15000</v>
      </c>
      <c r="G10" s="5"/>
      <c r="H10" s="4">
        <v>0</v>
      </c>
      <c r="I10" s="5"/>
      <c r="J10" s="4">
        <f t="shared" si="0"/>
        <v>15000</v>
      </c>
      <c r="K10" s="5"/>
      <c r="L10" s="6">
        <f t="shared" si="1"/>
        <v>1</v>
      </c>
      <c r="M10" s="26">
        <f t="shared" si="2"/>
        <v>1.2124151309408341E-2</v>
      </c>
      <c r="N10" s="26">
        <f t="shared" si="3"/>
        <v>0</v>
      </c>
      <c r="O10" s="26">
        <v>0.05</v>
      </c>
      <c r="P10" s="26">
        <v>0.1</v>
      </c>
    </row>
    <row r="11" spans="1:18" x14ac:dyDescent="0.3">
      <c r="A11" s="1"/>
      <c r="B11" s="1"/>
      <c r="C11" s="1"/>
      <c r="D11" s="1"/>
      <c r="E11" s="1" t="s">
        <v>12</v>
      </c>
      <c r="F11" s="4">
        <v>40000</v>
      </c>
      <c r="G11" s="5"/>
      <c r="H11" s="4">
        <v>0</v>
      </c>
      <c r="I11" s="5"/>
      <c r="J11" s="4">
        <f t="shared" si="0"/>
        <v>40000</v>
      </c>
      <c r="K11" s="5"/>
      <c r="L11" s="6">
        <f t="shared" si="1"/>
        <v>1</v>
      </c>
      <c r="M11" s="26">
        <f t="shared" si="2"/>
        <v>3.2331070158422244E-2</v>
      </c>
      <c r="N11" s="26">
        <f t="shared" si="3"/>
        <v>0</v>
      </c>
      <c r="O11" s="26">
        <v>0.15</v>
      </c>
      <c r="P11" s="26">
        <v>0.25</v>
      </c>
    </row>
    <row r="12" spans="1:18" x14ac:dyDescent="0.3">
      <c r="A12" s="1"/>
      <c r="B12" s="1"/>
      <c r="C12" s="1"/>
      <c r="D12" s="1"/>
      <c r="E12" s="1" t="s">
        <v>13</v>
      </c>
      <c r="F12" s="4">
        <v>100000</v>
      </c>
      <c r="G12" s="5"/>
      <c r="H12" s="4">
        <v>60000</v>
      </c>
      <c r="I12" s="5"/>
      <c r="J12" s="4">
        <f t="shared" si="0"/>
        <v>40000</v>
      </c>
      <c r="K12" s="5"/>
      <c r="L12" s="6">
        <f t="shared" si="1"/>
        <v>0.66666999999999998</v>
      </c>
      <c r="M12" s="26">
        <f t="shared" si="2"/>
        <v>8.0827675396055607E-2</v>
      </c>
      <c r="N12" s="26">
        <f t="shared" si="3"/>
        <v>0.89552238805970152</v>
      </c>
      <c r="O12" s="26">
        <v>0.5</v>
      </c>
      <c r="P12" s="26">
        <v>0.5</v>
      </c>
    </row>
    <row r="13" spans="1:18" x14ac:dyDescent="0.3">
      <c r="A13" s="1"/>
      <c r="B13" s="1"/>
      <c r="C13" s="1"/>
      <c r="D13" s="1"/>
      <c r="E13" s="1" t="s">
        <v>14</v>
      </c>
      <c r="F13" s="4">
        <v>775000</v>
      </c>
      <c r="G13" s="5"/>
      <c r="H13" s="4">
        <v>0</v>
      </c>
      <c r="I13" s="5"/>
      <c r="J13" s="4">
        <f t="shared" si="0"/>
        <v>775000</v>
      </c>
      <c r="K13" s="5"/>
      <c r="L13" s="6">
        <f t="shared" si="1"/>
        <v>1</v>
      </c>
      <c r="M13" s="26">
        <f t="shared" si="2"/>
        <v>0.62641448431943092</v>
      </c>
      <c r="N13" s="26">
        <f t="shared" si="3"/>
        <v>0</v>
      </c>
      <c r="O13" s="26">
        <v>0.2</v>
      </c>
      <c r="P13" s="26">
        <v>0.1</v>
      </c>
    </row>
    <row r="14" spans="1:18" ht="15" thickBot="1" x14ac:dyDescent="0.35">
      <c r="A14" s="1"/>
      <c r="B14" s="1"/>
      <c r="C14" s="1"/>
      <c r="D14" s="1"/>
      <c r="E14" s="1" t="s">
        <v>15</v>
      </c>
      <c r="F14" s="7">
        <v>150000</v>
      </c>
      <c r="G14" s="5"/>
      <c r="H14" s="7">
        <v>0</v>
      </c>
      <c r="I14" s="5"/>
      <c r="J14" s="7">
        <f t="shared" si="0"/>
        <v>150000</v>
      </c>
      <c r="K14" s="5"/>
      <c r="L14" s="8">
        <f t="shared" si="1"/>
        <v>1</v>
      </c>
      <c r="M14" s="26">
        <f t="shared" si="2"/>
        <v>0.12124151309408342</v>
      </c>
      <c r="N14" s="26">
        <f t="shared" si="3"/>
        <v>0</v>
      </c>
      <c r="O14" s="26">
        <v>0.03</v>
      </c>
      <c r="P14" s="26">
        <v>0.03</v>
      </c>
    </row>
    <row r="15" spans="1:18" x14ac:dyDescent="0.3">
      <c r="A15" s="1"/>
      <c r="B15" s="1"/>
      <c r="C15" s="1"/>
      <c r="D15" s="1" t="s">
        <v>16</v>
      </c>
      <c r="E15" s="1"/>
      <c r="F15" s="4">
        <f>ROUND(SUM(F5:F14),5)</f>
        <v>1237200</v>
      </c>
      <c r="G15" s="5"/>
      <c r="H15" s="4">
        <f>ROUND(SUM(H5:H14),5)</f>
        <v>67000</v>
      </c>
      <c r="I15" s="5"/>
      <c r="J15" s="4">
        <f t="shared" si="0"/>
        <v>1170200</v>
      </c>
      <c r="K15" s="5"/>
      <c r="L15" s="6">
        <f t="shared" si="1"/>
        <v>17.465669999999999</v>
      </c>
    </row>
    <row r="16" spans="1:18" x14ac:dyDescent="0.3">
      <c r="A16" s="1"/>
      <c r="B16" s="1"/>
      <c r="C16" s="1"/>
      <c r="D16" s="1" t="s">
        <v>17</v>
      </c>
      <c r="E16" s="1"/>
      <c r="F16" s="4"/>
      <c r="G16" s="5"/>
      <c r="H16" s="4"/>
      <c r="I16" s="5"/>
      <c r="J16" s="4"/>
      <c r="K16" s="5"/>
      <c r="L16" s="6"/>
    </row>
    <row r="17" spans="1:14" x14ac:dyDescent="0.3">
      <c r="A17" s="1"/>
      <c r="B17" s="1"/>
      <c r="C17" s="1"/>
      <c r="D17" s="1"/>
      <c r="E17" s="1" t="s">
        <v>18</v>
      </c>
      <c r="F17" s="4">
        <v>20000</v>
      </c>
      <c r="G17" s="5"/>
      <c r="H17" s="4">
        <v>10000</v>
      </c>
      <c r="I17" s="5"/>
      <c r="J17" s="4">
        <f>ROUND((F17-H17),5)</f>
        <v>10000</v>
      </c>
      <c r="K17" s="5"/>
      <c r="L17" s="6">
        <f>ROUND(IF(F17=0, IF(H17=0, 0, SIGN(-H17)), IF(H17=0, SIGN(F17), (F17-H17)/ABS(H17))),5)</f>
        <v>1</v>
      </c>
      <c r="M17" s="26">
        <f>F17/$F$21</f>
        <v>0.15217625358042192</v>
      </c>
      <c r="N17" s="26">
        <f>H17/$H$21</f>
        <v>0.14255167498218105</v>
      </c>
    </row>
    <row r="18" spans="1:14" x14ac:dyDescent="0.3">
      <c r="A18" s="1"/>
      <c r="B18" s="1"/>
      <c r="C18" s="1"/>
      <c r="D18" s="1"/>
      <c r="E18" s="1" t="s">
        <v>19</v>
      </c>
      <c r="F18" s="4">
        <v>96250</v>
      </c>
      <c r="G18" s="5"/>
      <c r="H18" s="4">
        <v>50000</v>
      </c>
      <c r="I18" s="5"/>
      <c r="J18" s="4">
        <f>ROUND((F18-H18),5)</f>
        <v>46250</v>
      </c>
      <c r="K18" s="5"/>
      <c r="L18" s="6">
        <f>ROUND(IF(F18=0, IF(H18=0, 0, SIGN(-H18)), IF(H18=0, SIGN(F18), (F18-H18)/ABS(H18))),5)</f>
        <v>0.92500000000000004</v>
      </c>
      <c r="M18" s="26">
        <f t="shared" ref="M18:M20" si="4">F18/$F$21</f>
        <v>0.73234822035578051</v>
      </c>
      <c r="N18" s="26">
        <f t="shared" ref="N18:N20" si="5">H18/$H$21</f>
        <v>0.71275837491090521</v>
      </c>
    </row>
    <row r="19" spans="1:14" x14ac:dyDescent="0.3">
      <c r="A19" s="1"/>
      <c r="B19" s="1"/>
      <c r="C19" s="1"/>
      <c r="D19" s="1"/>
      <c r="E19" s="1" t="s">
        <v>20</v>
      </c>
      <c r="F19" s="4">
        <v>14076.55</v>
      </c>
      <c r="G19" s="5"/>
      <c r="H19" s="4">
        <v>10000</v>
      </c>
      <c r="I19" s="5"/>
      <c r="J19" s="4">
        <f>ROUND((F19-H19),5)</f>
        <v>4076.55</v>
      </c>
      <c r="K19" s="5"/>
      <c r="L19" s="6">
        <f>ROUND(IF(F19=0, IF(H19=0, 0, SIGN(-H19)), IF(H19=0, SIGN(F19), (F19-H19)/ABS(H19))),5)</f>
        <v>0.40766000000000002</v>
      </c>
      <c r="M19" s="26">
        <f t="shared" si="4"/>
        <v>0.10710583211687441</v>
      </c>
      <c r="N19" s="26">
        <f t="shared" si="5"/>
        <v>0.14255167498218105</v>
      </c>
    </row>
    <row r="20" spans="1:14" ht="15" thickBot="1" x14ac:dyDescent="0.35">
      <c r="A20" s="1"/>
      <c r="B20" s="1"/>
      <c r="C20" s="1"/>
      <c r="D20" s="1"/>
      <c r="E20" s="1" t="s">
        <v>21</v>
      </c>
      <c r="F20" s="7">
        <v>1100</v>
      </c>
      <c r="G20" s="5"/>
      <c r="H20" s="7">
        <v>150</v>
      </c>
      <c r="I20" s="5"/>
      <c r="J20" s="7">
        <f>ROUND((F20-H20),5)</f>
        <v>950</v>
      </c>
      <c r="K20" s="5"/>
      <c r="L20" s="8">
        <f>ROUND(IF(F20=0, IF(H20=0, 0, SIGN(-H20)), IF(H20=0, SIGN(F20), (F20-H20)/ABS(H20))),5)</f>
        <v>6.3333300000000001</v>
      </c>
      <c r="M20" s="26">
        <f t="shared" si="4"/>
        <v>8.3696939469232057E-3</v>
      </c>
      <c r="N20" s="26">
        <f t="shared" si="5"/>
        <v>2.1382751247327157E-3</v>
      </c>
    </row>
    <row r="21" spans="1:14" x14ac:dyDescent="0.3">
      <c r="A21" s="1"/>
      <c r="B21" s="1"/>
      <c r="C21" s="1"/>
      <c r="D21" s="1" t="s">
        <v>22</v>
      </c>
      <c r="E21" s="1"/>
      <c r="F21" s="4">
        <f>ROUND(SUM(F16:F20),5)</f>
        <v>131426.54999999999</v>
      </c>
      <c r="G21" s="5"/>
      <c r="H21" s="4">
        <f>ROUND(SUM(H16:H20),5)</f>
        <v>70150</v>
      </c>
      <c r="I21" s="5"/>
      <c r="J21" s="4">
        <f>ROUND((F21-H21),5)</f>
        <v>61276.55</v>
      </c>
      <c r="K21" s="5"/>
      <c r="L21" s="6">
        <f>ROUND(IF(F21=0, IF(H21=0, 0, SIGN(-H21)), IF(H21=0, SIGN(F21), (F21-H21)/ABS(H21))),5)</f>
        <v>0.87351000000000001</v>
      </c>
    </row>
    <row r="22" spans="1:14" x14ac:dyDescent="0.3">
      <c r="A22" s="1"/>
      <c r="B22" s="1"/>
      <c r="C22" s="1"/>
      <c r="D22" s="1" t="s">
        <v>23</v>
      </c>
      <c r="E22" s="1"/>
      <c r="F22" s="4"/>
      <c r="G22" s="5"/>
      <c r="H22" s="4"/>
      <c r="I22" s="5"/>
      <c r="J22" s="4"/>
      <c r="K22" s="5"/>
      <c r="L22" s="6"/>
    </row>
    <row r="23" spans="1:14" x14ac:dyDescent="0.3">
      <c r="A23" s="1"/>
      <c r="B23" s="1"/>
      <c r="C23" s="1"/>
      <c r="D23" s="1"/>
      <c r="E23" s="1" t="s">
        <v>24</v>
      </c>
      <c r="F23" s="4">
        <v>4500</v>
      </c>
      <c r="G23" s="5"/>
      <c r="H23" s="4">
        <v>1000</v>
      </c>
      <c r="I23" s="5"/>
      <c r="J23" s="4">
        <f>ROUND((F23-H23),5)</f>
        <v>3500</v>
      </c>
      <c r="K23" s="5"/>
      <c r="L23" s="6">
        <f>ROUND(IF(F23=0, IF(H23=0, 0, SIGN(-H23)), IF(H23=0, SIGN(F23), (F23-H23)/ABS(H23))),5)</f>
        <v>3.5</v>
      </c>
      <c r="M23" s="26">
        <f>F23/$F$25</f>
        <v>0.15</v>
      </c>
      <c r="N23" s="26">
        <f>H23/$H$25</f>
        <v>3.2258064516129031E-2</v>
      </c>
    </row>
    <row r="24" spans="1:14" ht="15" thickBot="1" x14ac:dyDescent="0.35">
      <c r="A24" s="1"/>
      <c r="B24" s="1"/>
      <c r="C24" s="1"/>
      <c r="D24" s="1"/>
      <c r="E24" s="1" t="s">
        <v>25</v>
      </c>
      <c r="F24" s="7">
        <v>25500</v>
      </c>
      <c r="G24" s="5"/>
      <c r="H24" s="7">
        <v>30000</v>
      </c>
      <c r="I24" s="5"/>
      <c r="J24" s="7">
        <f>ROUND((F24-H24),5)</f>
        <v>-4500</v>
      </c>
      <c r="K24" s="5"/>
      <c r="L24" s="8">
        <f>ROUND(IF(F24=0, IF(H24=0, 0, SIGN(-H24)), IF(H24=0, SIGN(F24), (F24-H24)/ABS(H24))),5)</f>
        <v>-0.15</v>
      </c>
      <c r="M24" s="26">
        <f>F24/$F$25</f>
        <v>0.85</v>
      </c>
      <c r="N24" s="26">
        <f>H24/$H$25</f>
        <v>0.967741935483871</v>
      </c>
    </row>
    <row r="25" spans="1:14" x14ac:dyDescent="0.3">
      <c r="A25" s="1"/>
      <c r="B25" s="1"/>
      <c r="C25" s="1"/>
      <c r="D25" s="1" t="s">
        <v>26</v>
      </c>
      <c r="E25" s="1"/>
      <c r="F25" s="4">
        <f>ROUND(SUM(F22:F24),5)</f>
        <v>30000</v>
      </c>
      <c r="G25" s="5"/>
      <c r="H25" s="4">
        <f>ROUND(SUM(H22:H24),5)</f>
        <v>31000</v>
      </c>
      <c r="I25" s="5"/>
      <c r="J25" s="4">
        <f>ROUND((F25-H25),5)</f>
        <v>-1000</v>
      </c>
      <c r="K25" s="5"/>
      <c r="L25" s="6">
        <f>ROUND(IF(F25=0, IF(H25=0, 0, SIGN(-H25)), IF(H25=0, SIGN(F25), (F25-H25)/ABS(H25))),5)</f>
        <v>-3.2259999999999997E-2</v>
      </c>
    </row>
    <row r="26" spans="1:14" x14ac:dyDescent="0.3">
      <c r="A26" s="1"/>
      <c r="B26" s="1"/>
      <c r="C26" s="1"/>
      <c r="D26" s="1" t="s">
        <v>27</v>
      </c>
      <c r="E26" s="1"/>
      <c r="F26" s="4"/>
      <c r="G26" s="5"/>
      <c r="H26" s="4"/>
      <c r="I26" s="5"/>
      <c r="J26" s="4"/>
      <c r="K26" s="5"/>
      <c r="L26" s="6"/>
    </row>
    <row r="27" spans="1:14" x14ac:dyDescent="0.3">
      <c r="A27" s="1"/>
      <c r="B27" s="1"/>
      <c r="C27" s="1"/>
      <c r="D27" s="1"/>
      <c r="E27" s="1" t="s">
        <v>28</v>
      </c>
      <c r="F27" s="4">
        <v>0</v>
      </c>
      <c r="G27" s="5"/>
      <c r="H27" s="4">
        <v>0</v>
      </c>
      <c r="I27" s="5"/>
      <c r="J27" s="4">
        <f>ROUND((F27-H27),5)</f>
        <v>0</v>
      </c>
      <c r="K27" s="5"/>
      <c r="L27" s="6">
        <f>ROUND(IF(F27=0, IF(H27=0, 0, SIGN(-H27)), IF(H27=0, SIGN(F27), (F27-H27)/ABS(H27))),5)</f>
        <v>0</v>
      </c>
    </row>
    <row r="28" spans="1:14" ht="15" thickBot="1" x14ac:dyDescent="0.35">
      <c r="A28" s="1"/>
      <c r="B28" s="1"/>
      <c r="C28" s="1"/>
      <c r="D28" s="1"/>
      <c r="E28" s="1" t="s">
        <v>29</v>
      </c>
      <c r="F28" s="9">
        <v>0</v>
      </c>
      <c r="G28" s="5"/>
      <c r="H28" s="9">
        <v>0</v>
      </c>
      <c r="I28" s="5"/>
      <c r="J28" s="9">
        <f>ROUND((F28-H28),5)</f>
        <v>0</v>
      </c>
      <c r="K28" s="5"/>
      <c r="L28" s="10">
        <f>ROUND(IF(F28=0, IF(H28=0, 0, SIGN(-H28)), IF(H28=0, SIGN(F28), (F28-H28)/ABS(H28))),5)</f>
        <v>0</v>
      </c>
    </row>
    <row r="29" spans="1:14" ht="15" thickBot="1" x14ac:dyDescent="0.35">
      <c r="A29" s="1"/>
      <c r="B29" s="1"/>
      <c r="C29" s="1"/>
      <c r="D29" s="1" t="s">
        <v>30</v>
      </c>
      <c r="E29" s="1"/>
      <c r="F29" s="11">
        <f>ROUND(SUM(F26:F28),5)</f>
        <v>0</v>
      </c>
      <c r="G29" s="5"/>
      <c r="H29" s="11">
        <f>ROUND(SUM(H26:H28),5)</f>
        <v>0</v>
      </c>
      <c r="I29" s="5"/>
      <c r="J29" s="11">
        <f>ROUND((F29-H29),5)</f>
        <v>0</v>
      </c>
      <c r="K29" s="5"/>
      <c r="L29" s="12">
        <f>ROUND(IF(F29=0, IF(H29=0, 0, SIGN(-H29)), IF(H29=0, SIGN(F29), (F29-H29)/ABS(H29))),5)</f>
        <v>0</v>
      </c>
    </row>
    <row r="30" spans="1:14" x14ac:dyDescent="0.3">
      <c r="A30" s="1"/>
      <c r="B30" s="1"/>
      <c r="C30" s="1" t="s">
        <v>31</v>
      </c>
      <c r="D30" s="1"/>
      <c r="E30" s="1"/>
      <c r="F30" s="4">
        <f>ROUND(F4+F15+F21+F25+F29,5)</f>
        <v>1398626.55</v>
      </c>
      <c r="G30" s="5"/>
      <c r="H30" s="4">
        <f>ROUND(H4+H15+H21+H25+H29,5)</f>
        <v>168150</v>
      </c>
      <c r="I30" s="5"/>
      <c r="J30" s="4">
        <f>ROUND((F30-H30),5)</f>
        <v>1230476.55</v>
      </c>
      <c r="K30" s="5"/>
      <c r="L30" s="6">
        <f>ROUND(IF(F30=0, IF(H30=0, 0, SIGN(-H30)), IF(H30=0, SIGN(F30), (F30-H30)/ABS(H30))),5)</f>
        <v>7.3177300000000001</v>
      </c>
    </row>
    <row r="31" spans="1:14" x14ac:dyDescent="0.3">
      <c r="A31" s="1"/>
      <c r="B31" s="1"/>
      <c r="C31" s="1" t="s">
        <v>32</v>
      </c>
      <c r="D31" s="1"/>
      <c r="E31" s="1"/>
      <c r="F31" s="4"/>
      <c r="G31" s="5"/>
      <c r="H31" s="4"/>
      <c r="I31" s="5"/>
      <c r="J31" s="4"/>
      <c r="K31" s="5"/>
      <c r="L31" s="6"/>
    </row>
    <row r="32" spans="1:14" x14ac:dyDescent="0.3">
      <c r="A32" s="1"/>
      <c r="B32" s="1"/>
      <c r="C32" s="1"/>
      <c r="D32" s="1" t="s">
        <v>33</v>
      </c>
      <c r="E32" s="1"/>
      <c r="F32" s="4"/>
      <c r="G32" s="5"/>
      <c r="H32" s="4"/>
      <c r="I32" s="5"/>
      <c r="J32" s="4"/>
      <c r="K32" s="5"/>
      <c r="L32" s="6"/>
    </row>
    <row r="33" spans="1:12" ht="15" thickBot="1" x14ac:dyDescent="0.35">
      <c r="A33" s="1"/>
      <c r="B33" s="1"/>
      <c r="C33" s="1"/>
      <c r="D33" s="1"/>
      <c r="E33" s="1" t="s">
        <v>34</v>
      </c>
      <c r="F33" s="7">
        <v>5000</v>
      </c>
      <c r="G33" s="5"/>
      <c r="H33" s="7">
        <v>0</v>
      </c>
      <c r="I33" s="5"/>
      <c r="J33" s="7">
        <f>ROUND((F33-H33),5)</f>
        <v>5000</v>
      </c>
      <c r="K33" s="5"/>
      <c r="L33" s="8">
        <f>ROUND(IF(F33=0, IF(H33=0, 0, SIGN(-H33)), IF(H33=0, SIGN(F33), (F33-H33)/ABS(H33))),5)</f>
        <v>1</v>
      </c>
    </row>
    <row r="34" spans="1:12" x14ac:dyDescent="0.3">
      <c r="A34" s="1"/>
      <c r="B34" s="1"/>
      <c r="C34" s="1"/>
      <c r="D34" s="1" t="s">
        <v>35</v>
      </c>
      <c r="E34" s="1"/>
      <c r="F34" s="4">
        <f>ROUND(SUM(F32:F33),5)</f>
        <v>5000</v>
      </c>
      <c r="G34" s="5"/>
      <c r="H34" s="4">
        <f>ROUND(SUM(H32:H33),5)</f>
        <v>0</v>
      </c>
      <c r="I34" s="5"/>
      <c r="J34" s="4">
        <f>ROUND((F34-H34),5)</f>
        <v>5000</v>
      </c>
      <c r="K34" s="5"/>
      <c r="L34" s="6">
        <f>ROUND(IF(F34=0, IF(H34=0, 0, SIGN(-H34)), IF(H34=0, SIGN(F34), (F34-H34)/ABS(H34))),5)</f>
        <v>1</v>
      </c>
    </row>
    <row r="35" spans="1:12" x14ac:dyDescent="0.3">
      <c r="A35" s="1"/>
      <c r="B35" s="1"/>
      <c r="C35" s="1"/>
      <c r="D35" s="1" t="s">
        <v>36</v>
      </c>
      <c r="E35" s="1"/>
      <c r="F35" s="4"/>
      <c r="G35" s="5"/>
      <c r="H35" s="4"/>
      <c r="I35" s="5"/>
      <c r="J35" s="4"/>
      <c r="K35" s="5"/>
      <c r="L35" s="6"/>
    </row>
    <row r="36" spans="1:12" x14ac:dyDescent="0.3">
      <c r="A36" s="1"/>
      <c r="B36" s="1"/>
      <c r="C36" s="1"/>
      <c r="D36" s="1"/>
      <c r="E36" s="1" t="s">
        <v>37</v>
      </c>
      <c r="F36" s="4">
        <v>59648.89</v>
      </c>
      <c r="G36" s="5"/>
      <c r="H36" s="4">
        <v>3000</v>
      </c>
      <c r="I36" s="5"/>
      <c r="J36" s="4">
        <f t="shared" ref="J36:J41" si="6">ROUND((F36-H36),5)</f>
        <v>56648.89</v>
      </c>
      <c r="K36" s="5"/>
      <c r="L36" s="6">
        <f t="shared" ref="L36:L41" si="7">ROUND(IF(F36=0, IF(H36=0, 0, SIGN(-H36)), IF(H36=0, SIGN(F36), (F36-H36)/ABS(H36))),5)</f>
        <v>18.882960000000001</v>
      </c>
    </row>
    <row r="37" spans="1:12" x14ac:dyDescent="0.3">
      <c r="A37" s="1"/>
      <c r="B37" s="1"/>
      <c r="C37" s="1"/>
      <c r="D37" s="1"/>
      <c r="E37" s="1" t="s">
        <v>38</v>
      </c>
      <c r="F37" s="4">
        <v>139611.89000000001</v>
      </c>
      <c r="G37" s="5"/>
      <c r="H37" s="4">
        <v>7000</v>
      </c>
      <c r="I37" s="5"/>
      <c r="J37" s="4">
        <f t="shared" si="6"/>
        <v>132611.89000000001</v>
      </c>
      <c r="K37" s="5"/>
      <c r="L37" s="6">
        <f t="shared" si="7"/>
        <v>18.944559999999999</v>
      </c>
    </row>
    <row r="38" spans="1:12" x14ac:dyDescent="0.3">
      <c r="A38" s="1"/>
      <c r="B38" s="1"/>
      <c r="C38" s="1"/>
      <c r="D38" s="1"/>
      <c r="E38" s="1" t="s">
        <v>39</v>
      </c>
      <c r="F38" s="4">
        <v>6600</v>
      </c>
      <c r="G38" s="5"/>
      <c r="H38" s="4">
        <v>0</v>
      </c>
      <c r="I38" s="5"/>
      <c r="J38" s="4">
        <f t="shared" si="6"/>
        <v>6600</v>
      </c>
      <c r="K38" s="5"/>
      <c r="L38" s="6">
        <f t="shared" si="7"/>
        <v>1</v>
      </c>
    </row>
    <row r="39" spans="1:12" x14ac:dyDescent="0.3">
      <c r="A39" s="1"/>
      <c r="B39" s="1"/>
      <c r="C39" s="1"/>
      <c r="D39" s="1"/>
      <c r="E39" s="1" t="s">
        <v>40</v>
      </c>
      <c r="F39" s="4">
        <v>31739.22</v>
      </c>
      <c r="G39" s="5"/>
      <c r="H39" s="4">
        <v>-125</v>
      </c>
      <c r="I39" s="5"/>
      <c r="J39" s="4">
        <f t="shared" si="6"/>
        <v>31864.22</v>
      </c>
      <c r="K39" s="5"/>
      <c r="L39" s="6">
        <f t="shared" si="7"/>
        <v>254.91376</v>
      </c>
    </row>
    <row r="40" spans="1:12" ht="15" thickBot="1" x14ac:dyDescent="0.35">
      <c r="A40" s="1"/>
      <c r="B40" s="1"/>
      <c r="C40" s="1"/>
      <c r="D40" s="1"/>
      <c r="E40" s="1" t="s">
        <v>41</v>
      </c>
      <c r="F40" s="7">
        <v>17930</v>
      </c>
      <c r="G40" s="5"/>
      <c r="H40" s="7">
        <v>765</v>
      </c>
      <c r="I40" s="5"/>
      <c r="J40" s="7">
        <f t="shared" si="6"/>
        <v>17165</v>
      </c>
      <c r="K40" s="5"/>
      <c r="L40" s="8">
        <f t="shared" si="7"/>
        <v>22.437909999999999</v>
      </c>
    </row>
    <row r="41" spans="1:12" x14ac:dyDescent="0.3">
      <c r="A41" s="1"/>
      <c r="B41" s="1"/>
      <c r="C41" s="1"/>
      <c r="D41" s="1" t="s">
        <v>42</v>
      </c>
      <c r="E41" s="1"/>
      <c r="F41" s="4">
        <f>ROUND(SUM(F35:F40),5)</f>
        <v>255530</v>
      </c>
      <c r="G41" s="5"/>
      <c r="H41" s="4">
        <f>ROUND(SUM(H35:H40),5)</f>
        <v>10640</v>
      </c>
      <c r="I41" s="5"/>
      <c r="J41" s="4">
        <f t="shared" si="6"/>
        <v>244890</v>
      </c>
      <c r="K41" s="5"/>
      <c r="L41" s="6">
        <f t="shared" si="7"/>
        <v>23.015979999999999</v>
      </c>
    </row>
    <row r="42" spans="1:12" x14ac:dyDescent="0.3">
      <c r="A42" s="1"/>
      <c r="B42" s="1"/>
      <c r="C42" s="1"/>
      <c r="D42" s="1" t="s">
        <v>43</v>
      </c>
      <c r="E42" s="1"/>
      <c r="F42" s="4"/>
      <c r="G42" s="5"/>
      <c r="H42" s="4"/>
      <c r="I42" s="5"/>
      <c r="J42" s="4"/>
      <c r="K42" s="5"/>
      <c r="L42" s="6"/>
    </row>
    <row r="43" spans="1:12" x14ac:dyDescent="0.3">
      <c r="A43" s="1"/>
      <c r="B43" s="1"/>
      <c r="C43" s="1"/>
      <c r="D43" s="1"/>
      <c r="E43" s="1" t="s">
        <v>44</v>
      </c>
      <c r="F43" s="4">
        <v>2500</v>
      </c>
      <c r="G43" s="5"/>
      <c r="H43" s="4">
        <v>0</v>
      </c>
      <c r="I43" s="5"/>
      <c r="J43" s="4">
        <f t="shared" ref="J43:J48" si="8">ROUND((F43-H43),5)</f>
        <v>2500</v>
      </c>
      <c r="K43" s="5"/>
      <c r="L43" s="6">
        <f t="shared" ref="L43:L48" si="9">ROUND(IF(F43=0, IF(H43=0, 0, SIGN(-H43)), IF(H43=0, SIGN(F43), (F43-H43)/ABS(H43))),5)</f>
        <v>1</v>
      </c>
    </row>
    <row r="44" spans="1:12" x14ac:dyDescent="0.3">
      <c r="A44" s="1"/>
      <c r="B44" s="1"/>
      <c r="C44" s="1"/>
      <c r="D44" s="1"/>
      <c r="E44" s="1" t="s">
        <v>45</v>
      </c>
      <c r="F44" s="4">
        <v>5000</v>
      </c>
      <c r="G44" s="5"/>
      <c r="H44" s="4">
        <v>1000</v>
      </c>
      <c r="I44" s="5"/>
      <c r="J44" s="4">
        <f t="shared" si="8"/>
        <v>4000</v>
      </c>
      <c r="K44" s="5"/>
      <c r="L44" s="6">
        <f t="shared" si="9"/>
        <v>4</v>
      </c>
    </row>
    <row r="45" spans="1:12" x14ac:dyDescent="0.3">
      <c r="A45" s="1"/>
      <c r="B45" s="1"/>
      <c r="C45" s="1"/>
      <c r="D45" s="1"/>
      <c r="E45" s="1" t="s">
        <v>46</v>
      </c>
      <c r="F45" s="4">
        <v>25000</v>
      </c>
      <c r="G45" s="5"/>
      <c r="H45" s="4">
        <v>0</v>
      </c>
      <c r="I45" s="5"/>
      <c r="J45" s="4">
        <f t="shared" si="8"/>
        <v>25000</v>
      </c>
      <c r="K45" s="5"/>
      <c r="L45" s="6">
        <f t="shared" si="9"/>
        <v>1</v>
      </c>
    </row>
    <row r="46" spans="1:12" x14ac:dyDescent="0.3">
      <c r="A46" s="1"/>
      <c r="B46" s="1"/>
      <c r="C46" s="1"/>
      <c r="D46" s="1"/>
      <c r="E46" s="1" t="s">
        <v>47</v>
      </c>
      <c r="F46" s="4">
        <v>6200</v>
      </c>
      <c r="G46" s="5"/>
      <c r="H46" s="4">
        <v>0</v>
      </c>
      <c r="I46" s="5"/>
      <c r="J46" s="4">
        <f t="shared" si="8"/>
        <v>6200</v>
      </c>
      <c r="K46" s="5"/>
      <c r="L46" s="6">
        <f t="shared" si="9"/>
        <v>1</v>
      </c>
    </row>
    <row r="47" spans="1:12" ht="15" thickBot="1" x14ac:dyDescent="0.35">
      <c r="A47" s="1"/>
      <c r="B47" s="1"/>
      <c r="C47" s="1"/>
      <c r="D47" s="1"/>
      <c r="E47" s="1" t="s">
        <v>48</v>
      </c>
      <c r="F47" s="7">
        <v>0</v>
      </c>
      <c r="G47" s="5"/>
      <c r="H47" s="7">
        <v>0</v>
      </c>
      <c r="I47" s="5"/>
      <c r="J47" s="7">
        <f t="shared" si="8"/>
        <v>0</v>
      </c>
      <c r="K47" s="5"/>
      <c r="L47" s="8">
        <f t="shared" si="9"/>
        <v>0</v>
      </c>
    </row>
    <row r="48" spans="1:12" x14ac:dyDescent="0.3">
      <c r="A48" s="1"/>
      <c r="B48" s="1"/>
      <c r="C48" s="1"/>
      <c r="D48" s="1" t="s">
        <v>49</v>
      </c>
      <c r="E48" s="1"/>
      <c r="F48" s="4">
        <f>ROUND(SUM(F42:F47),5)</f>
        <v>38700</v>
      </c>
      <c r="G48" s="5"/>
      <c r="H48" s="4">
        <f>ROUND(SUM(H42:H47),5)</f>
        <v>1000</v>
      </c>
      <c r="I48" s="5"/>
      <c r="J48" s="4">
        <f t="shared" si="8"/>
        <v>37700</v>
      </c>
      <c r="K48" s="5"/>
      <c r="L48" s="6">
        <f t="shared" si="9"/>
        <v>37.700000000000003</v>
      </c>
    </row>
    <row r="49" spans="1:12" x14ac:dyDescent="0.3">
      <c r="A49" s="1"/>
      <c r="B49" s="1"/>
      <c r="C49" s="1"/>
      <c r="D49" s="1" t="s">
        <v>50</v>
      </c>
      <c r="E49" s="1"/>
      <c r="F49" s="4"/>
      <c r="G49" s="5"/>
      <c r="H49" s="4"/>
      <c r="I49" s="5"/>
      <c r="J49" s="4"/>
      <c r="K49" s="5"/>
      <c r="L49" s="6"/>
    </row>
    <row r="50" spans="1:12" x14ac:dyDescent="0.3">
      <c r="A50" s="1"/>
      <c r="B50" s="1"/>
      <c r="C50" s="1"/>
      <c r="D50" s="1"/>
      <c r="E50" s="1" t="s">
        <v>51</v>
      </c>
      <c r="F50" s="4">
        <v>43756</v>
      </c>
      <c r="G50" s="5"/>
      <c r="H50" s="4">
        <v>500</v>
      </c>
      <c r="I50" s="5"/>
      <c r="J50" s="4">
        <f t="shared" ref="J50:J55" si="10">ROUND((F50-H50),5)</f>
        <v>43256</v>
      </c>
      <c r="K50" s="5"/>
      <c r="L50" s="6">
        <f t="shared" ref="L50:L55" si="11">ROUND(IF(F50=0, IF(H50=0, 0, SIGN(-H50)), IF(H50=0, SIGN(F50), (F50-H50)/ABS(H50))),5)</f>
        <v>86.512</v>
      </c>
    </row>
    <row r="51" spans="1:12" x14ac:dyDescent="0.3">
      <c r="A51" s="1"/>
      <c r="B51" s="1"/>
      <c r="C51" s="1"/>
      <c r="D51" s="1"/>
      <c r="E51" s="1" t="s">
        <v>52</v>
      </c>
      <c r="F51" s="4">
        <v>822</v>
      </c>
      <c r="G51" s="5"/>
      <c r="H51" s="4">
        <v>0</v>
      </c>
      <c r="I51" s="5"/>
      <c r="J51" s="4">
        <f t="shared" si="10"/>
        <v>822</v>
      </c>
      <c r="K51" s="5"/>
      <c r="L51" s="6">
        <f t="shared" si="11"/>
        <v>1</v>
      </c>
    </row>
    <row r="52" spans="1:12" x14ac:dyDescent="0.3">
      <c r="A52" s="1"/>
      <c r="B52" s="1"/>
      <c r="C52" s="1"/>
      <c r="D52" s="1"/>
      <c r="E52" s="1" t="s">
        <v>53</v>
      </c>
      <c r="F52" s="4">
        <v>476.82</v>
      </c>
      <c r="G52" s="5"/>
      <c r="H52" s="4">
        <v>0</v>
      </c>
      <c r="I52" s="5"/>
      <c r="J52" s="4">
        <f t="shared" si="10"/>
        <v>476.82</v>
      </c>
      <c r="K52" s="5"/>
      <c r="L52" s="6">
        <f t="shared" si="11"/>
        <v>1</v>
      </c>
    </row>
    <row r="53" spans="1:12" x14ac:dyDescent="0.3">
      <c r="A53" s="1"/>
      <c r="B53" s="1"/>
      <c r="C53" s="1"/>
      <c r="D53" s="1"/>
      <c r="E53" s="1" t="s">
        <v>54</v>
      </c>
      <c r="F53" s="4">
        <v>7562</v>
      </c>
      <c r="G53" s="5"/>
      <c r="H53" s="4">
        <v>306</v>
      </c>
      <c r="I53" s="5"/>
      <c r="J53" s="4">
        <f t="shared" si="10"/>
        <v>7256</v>
      </c>
      <c r="K53" s="5"/>
      <c r="L53" s="6">
        <f t="shared" si="11"/>
        <v>23.712420000000002</v>
      </c>
    </row>
    <row r="54" spans="1:12" ht="15" thickBot="1" x14ac:dyDescent="0.35">
      <c r="A54" s="1"/>
      <c r="B54" s="1"/>
      <c r="C54" s="1"/>
      <c r="D54" s="1"/>
      <c r="E54" s="1" t="s">
        <v>55</v>
      </c>
      <c r="F54" s="7">
        <v>35000</v>
      </c>
      <c r="G54" s="5"/>
      <c r="H54" s="7">
        <v>0</v>
      </c>
      <c r="I54" s="5"/>
      <c r="J54" s="7">
        <f t="shared" si="10"/>
        <v>35000</v>
      </c>
      <c r="K54" s="5"/>
      <c r="L54" s="8">
        <f t="shared" si="11"/>
        <v>1</v>
      </c>
    </row>
    <row r="55" spans="1:12" x14ac:dyDescent="0.3">
      <c r="A55" s="1"/>
      <c r="B55" s="1"/>
      <c r="C55" s="1"/>
      <c r="D55" s="1" t="s">
        <v>56</v>
      </c>
      <c r="E55" s="1"/>
      <c r="F55" s="4">
        <f>ROUND(SUM(F49:F54),5)</f>
        <v>87616.82</v>
      </c>
      <c r="G55" s="5"/>
      <c r="H55" s="4">
        <f>ROUND(SUM(H49:H54),5)</f>
        <v>806</v>
      </c>
      <c r="I55" s="5"/>
      <c r="J55" s="4">
        <f t="shared" si="10"/>
        <v>86810.82</v>
      </c>
      <c r="K55" s="5"/>
      <c r="L55" s="6">
        <f t="shared" si="11"/>
        <v>107.70573</v>
      </c>
    </row>
    <row r="56" spans="1:12" x14ac:dyDescent="0.3">
      <c r="A56" s="1"/>
      <c r="B56" s="1"/>
      <c r="C56" s="1"/>
      <c r="D56" s="1" t="s">
        <v>57</v>
      </c>
      <c r="E56" s="1"/>
      <c r="F56" s="4"/>
      <c r="G56" s="5"/>
      <c r="H56" s="4"/>
      <c r="I56" s="5"/>
      <c r="J56" s="4"/>
      <c r="K56" s="5"/>
      <c r="L56" s="6"/>
    </row>
    <row r="57" spans="1:12" x14ac:dyDescent="0.3">
      <c r="A57" s="1"/>
      <c r="B57" s="1"/>
      <c r="C57" s="1"/>
      <c r="D57" s="1"/>
      <c r="E57" s="1" t="s">
        <v>58</v>
      </c>
      <c r="F57" s="4">
        <v>37400</v>
      </c>
      <c r="G57" s="5"/>
      <c r="H57" s="4">
        <v>0</v>
      </c>
      <c r="I57" s="5"/>
      <c r="J57" s="4">
        <f>ROUND((F57-H57),5)</f>
        <v>37400</v>
      </c>
      <c r="K57" s="5"/>
      <c r="L57" s="6">
        <f>ROUND(IF(F57=0, IF(H57=0, 0, SIGN(-H57)), IF(H57=0, SIGN(F57), (F57-H57)/ABS(H57))),5)</f>
        <v>1</v>
      </c>
    </row>
    <row r="58" spans="1:12" x14ac:dyDescent="0.3">
      <c r="A58" s="1"/>
      <c r="B58" s="1"/>
      <c r="C58" s="1"/>
      <c r="D58" s="1"/>
      <c r="E58" s="1" t="s">
        <v>59</v>
      </c>
      <c r="F58" s="4">
        <v>17156.810000000001</v>
      </c>
      <c r="G58" s="5"/>
      <c r="H58" s="4">
        <v>0</v>
      </c>
      <c r="I58" s="5"/>
      <c r="J58" s="4">
        <f>ROUND((F58-H58),5)</f>
        <v>17156.810000000001</v>
      </c>
      <c r="K58" s="5"/>
      <c r="L58" s="6">
        <f>ROUND(IF(F58=0, IF(H58=0, 0, SIGN(-H58)), IF(H58=0, SIGN(F58), (F58-H58)/ABS(H58))),5)</f>
        <v>1</v>
      </c>
    </row>
    <row r="59" spans="1:12" ht="15" thickBot="1" x14ac:dyDescent="0.35">
      <c r="A59" s="1"/>
      <c r="B59" s="1"/>
      <c r="C59" s="1"/>
      <c r="D59" s="1"/>
      <c r="E59" s="1" t="s">
        <v>60</v>
      </c>
      <c r="F59" s="7">
        <v>1000</v>
      </c>
      <c r="G59" s="5"/>
      <c r="H59" s="7">
        <v>0</v>
      </c>
      <c r="I59" s="5"/>
      <c r="J59" s="7">
        <f>ROUND((F59-H59),5)</f>
        <v>1000</v>
      </c>
      <c r="K59" s="5"/>
      <c r="L59" s="8">
        <f>ROUND(IF(F59=0, IF(H59=0, 0, SIGN(-H59)), IF(H59=0, SIGN(F59), (F59-H59)/ABS(H59))),5)</f>
        <v>1</v>
      </c>
    </row>
    <row r="60" spans="1:12" x14ac:dyDescent="0.3">
      <c r="A60" s="1"/>
      <c r="B60" s="1"/>
      <c r="C60" s="1"/>
      <c r="D60" s="1" t="s">
        <v>61</v>
      </c>
      <c r="E60" s="1"/>
      <c r="F60" s="4">
        <f>ROUND(SUM(F56:F59),5)</f>
        <v>55556.81</v>
      </c>
      <c r="G60" s="5"/>
      <c r="H60" s="4">
        <f>ROUND(SUM(H56:H59),5)</f>
        <v>0</v>
      </c>
      <c r="I60" s="5"/>
      <c r="J60" s="4">
        <f>ROUND((F60-H60),5)</f>
        <v>55556.81</v>
      </c>
      <c r="K60" s="5"/>
      <c r="L60" s="6">
        <f>ROUND(IF(F60=0, IF(H60=0, 0, SIGN(-H60)), IF(H60=0, SIGN(F60), (F60-H60)/ABS(H60))),5)</f>
        <v>1</v>
      </c>
    </row>
    <row r="61" spans="1:12" x14ac:dyDescent="0.3">
      <c r="A61" s="1"/>
      <c r="B61" s="1"/>
      <c r="C61" s="1"/>
      <c r="D61" s="1" t="s">
        <v>62</v>
      </c>
      <c r="E61" s="1"/>
      <c r="F61" s="4"/>
      <c r="G61" s="5"/>
      <c r="H61" s="4"/>
      <c r="I61" s="5"/>
      <c r="J61" s="4"/>
      <c r="K61" s="5"/>
      <c r="L61" s="6"/>
    </row>
    <row r="62" spans="1:12" x14ac:dyDescent="0.3">
      <c r="A62" s="1"/>
      <c r="B62" s="1"/>
      <c r="C62" s="1"/>
      <c r="D62" s="1"/>
      <c r="E62" s="1" t="s">
        <v>63</v>
      </c>
      <c r="F62" s="4">
        <v>1038</v>
      </c>
      <c r="G62" s="5"/>
      <c r="H62" s="4">
        <v>0</v>
      </c>
      <c r="I62" s="5"/>
      <c r="J62" s="4">
        <f>ROUND((F62-H62),5)</f>
        <v>1038</v>
      </c>
      <c r="K62" s="5"/>
      <c r="L62" s="6">
        <f>ROUND(IF(F62=0, IF(H62=0, 0, SIGN(-H62)), IF(H62=0, SIGN(F62), (F62-H62)/ABS(H62))),5)</f>
        <v>1</v>
      </c>
    </row>
    <row r="63" spans="1:12" ht="15" thickBot="1" x14ac:dyDescent="0.35">
      <c r="A63" s="1"/>
      <c r="B63" s="1"/>
      <c r="C63" s="1"/>
      <c r="D63" s="1"/>
      <c r="E63" s="1" t="s">
        <v>64</v>
      </c>
      <c r="F63" s="7">
        <v>3500</v>
      </c>
      <c r="G63" s="5"/>
      <c r="H63" s="7">
        <v>0</v>
      </c>
      <c r="I63" s="5"/>
      <c r="J63" s="7">
        <f>ROUND((F63-H63),5)</f>
        <v>3500</v>
      </c>
      <c r="K63" s="5"/>
      <c r="L63" s="8">
        <f>ROUND(IF(F63=0, IF(H63=0, 0, SIGN(-H63)), IF(H63=0, SIGN(F63), (F63-H63)/ABS(H63))),5)</f>
        <v>1</v>
      </c>
    </row>
    <row r="64" spans="1:12" x14ac:dyDescent="0.3">
      <c r="A64" s="1"/>
      <c r="B64" s="1"/>
      <c r="C64" s="1"/>
      <c r="D64" s="1" t="s">
        <v>65</v>
      </c>
      <c r="E64" s="1"/>
      <c r="F64" s="4">
        <f>ROUND(SUM(F61:F63),5)</f>
        <v>4538</v>
      </c>
      <c r="G64" s="5"/>
      <c r="H64" s="4">
        <f>ROUND(SUM(H61:H63),5)</f>
        <v>0</v>
      </c>
      <c r="I64" s="5"/>
      <c r="J64" s="4">
        <f>ROUND((F64-H64),5)</f>
        <v>4538</v>
      </c>
      <c r="K64" s="5"/>
      <c r="L64" s="6">
        <f>ROUND(IF(F64=0, IF(H64=0, 0, SIGN(-H64)), IF(H64=0, SIGN(F64), (F64-H64)/ABS(H64))),5)</f>
        <v>1</v>
      </c>
    </row>
    <row r="65" spans="1:12" x14ac:dyDescent="0.3">
      <c r="A65" s="1"/>
      <c r="B65" s="1"/>
      <c r="C65" s="1"/>
      <c r="D65" s="1" t="s">
        <v>66</v>
      </c>
      <c r="E65" s="1"/>
      <c r="F65" s="4"/>
      <c r="G65" s="5"/>
      <c r="H65" s="4"/>
      <c r="I65" s="5"/>
      <c r="J65" s="4"/>
      <c r="K65" s="5"/>
      <c r="L65" s="6"/>
    </row>
    <row r="66" spans="1:12" ht="15" thickBot="1" x14ac:dyDescent="0.35">
      <c r="A66" s="1"/>
      <c r="B66" s="1"/>
      <c r="C66" s="1"/>
      <c r="D66" s="1"/>
      <c r="E66" s="1" t="s">
        <v>67</v>
      </c>
      <c r="F66" s="7">
        <v>3850</v>
      </c>
      <c r="G66" s="5"/>
      <c r="H66" s="7">
        <v>0</v>
      </c>
      <c r="I66" s="5"/>
      <c r="J66" s="7">
        <f>ROUND((F66-H66),5)</f>
        <v>3850</v>
      </c>
      <c r="K66" s="5"/>
      <c r="L66" s="8">
        <f>ROUND(IF(F66=0, IF(H66=0, 0, SIGN(-H66)), IF(H66=0, SIGN(F66), (F66-H66)/ABS(H66))),5)</f>
        <v>1</v>
      </c>
    </row>
    <row r="67" spans="1:12" x14ac:dyDescent="0.3">
      <c r="A67" s="1"/>
      <c r="B67" s="1"/>
      <c r="C67" s="1"/>
      <c r="D67" s="1" t="s">
        <v>68</v>
      </c>
      <c r="E67" s="1"/>
      <c r="F67" s="4">
        <f>ROUND(SUM(F65:F66),5)</f>
        <v>3850</v>
      </c>
      <c r="G67" s="5"/>
      <c r="H67" s="4">
        <f>ROUND(SUM(H65:H66),5)</f>
        <v>0</v>
      </c>
      <c r="I67" s="5"/>
      <c r="J67" s="4">
        <f>ROUND((F67-H67),5)</f>
        <v>3850</v>
      </c>
      <c r="K67" s="5"/>
      <c r="L67" s="6">
        <f>ROUND(IF(F67=0, IF(H67=0, 0, SIGN(-H67)), IF(H67=0, SIGN(F67), (F67-H67)/ABS(H67))),5)</f>
        <v>1</v>
      </c>
    </row>
    <row r="68" spans="1:12" x14ac:dyDescent="0.3">
      <c r="A68" s="1"/>
      <c r="B68" s="1"/>
      <c r="C68" s="1"/>
      <c r="D68" s="1" t="s">
        <v>69</v>
      </c>
      <c r="E68" s="1"/>
      <c r="F68" s="4"/>
      <c r="G68" s="5"/>
      <c r="H68" s="4"/>
      <c r="I68" s="5"/>
      <c r="J68" s="4"/>
      <c r="K68" s="5"/>
      <c r="L68" s="6"/>
    </row>
    <row r="69" spans="1:12" x14ac:dyDescent="0.3">
      <c r="A69" s="1"/>
      <c r="B69" s="1"/>
      <c r="C69" s="1"/>
      <c r="D69" s="1"/>
      <c r="E69" s="1" t="s">
        <v>70</v>
      </c>
      <c r="F69" s="4">
        <v>3300</v>
      </c>
      <c r="G69" s="5"/>
      <c r="H69" s="4">
        <v>0</v>
      </c>
      <c r="I69" s="5"/>
      <c r="J69" s="4">
        <f>ROUND((F69-H69),5)</f>
        <v>3300</v>
      </c>
      <c r="K69" s="5"/>
      <c r="L69" s="6">
        <f>ROUND(IF(F69=0, IF(H69=0, 0, SIGN(-H69)), IF(H69=0, SIGN(F69), (F69-H69)/ABS(H69))),5)</f>
        <v>1</v>
      </c>
    </row>
    <row r="70" spans="1:12" x14ac:dyDescent="0.3">
      <c r="A70" s="1"/>
      <c r="B70" s="1"/>
      <c r="C70" s="1"/>
      <c r="D70" s="1"/>
      <c r="E70" s="1" t="s">
        <v>71</v>
      </c>
      <c r="F70" s="4">
        <v>2900</v>
      </c>
      <c r="G70" s="5"/>
      <c r="H70" s="4">
        <v>700</v>
      </c>
      <c r="I70" s="5"/>
      <c r="J70" s="4">
        <f>ROUND((F70-H70),5)</f>
        <v>2200</v>
      </c>
      <c r="K70" s="5"/>
      <c r="L70" s="6">
        <f>ROUND(IF(F70=0, IF(H70=0, 0, SIGN(-H70)), IF(H70=0, SIGN(F70), (F70-H70)/ABS(H70))),5)</f>
        <v>3.1428600000000002</v>
      </c>
    </row>
    <row r="71" spans="1:12" x14ac:dyDescent="0.3">
      <c r="A71" s="1"/>
      <c r="B71" s="1"/>
      <c r="C71" s="1"/>
      <c r="D71" s="1"/>
      <c r="E71" s="1" t="s">
        <v>72</v>
      </c>
      <c r="F71" s="4">
        <v>105</v>
      </c>
      <c r="G71" s="5"/>
      <c r="H71" s="4">
        <v>0</v>
      </c>
      <c r="I71" s="5"/>
      <c r="J71" s="4">
        <f>ROUND((F71-H71),5)</f>
        <v>105</v>
      </c>
      <c r="K71" s="5"/>
      <c r="L71" s="6">
        <f>ROUND(IF(F71=0, IF(H71=0, 0, SIGN(-H71)), IF(H71=0, SIGN(F71), (F71-H71)/ABS(H71))),5)</f>
        <v>1</v>
      </c>
    </row>
    <row r="72" spans="1:12" ht="15" thickBot="1" x14ac:dyDescent="0.35">
      <c r="A72" s="1"/>
      <c r="B72" s="1"/>
      <c r="C72" s="1"/>
      <c r="D72" s="1"/>
      <c r="E72" s="1" t="s">
        <v>73</v>
      </c>
      <c r="F72" s="7">
        <v>95</v>
      </c>
      <c r="G72" s="5"/>
      <c r="H72" s="7">
        <v>0</v>
      </c>
      <c r="I72" s="5"/>
      <c r="J72" s="7">
        <f>ROUND((F72-H72),5)</f>
        <v>95</v>
      </c>
      <c r="K72" s="5"/>
      <c r="L72" s="8">
        <f>ROUND(IF(F72=0, IF(H72=0, 0, SIGN(-H72)), IF(H72=0, SIGN(F72), (F72-H72)/ABS(H72))),5)</f>
        <v>1</v>
      </c>
    </row>
    <row r="73" spans="1:12" x14ac:dyDescent="0.3">
      <c r="A73" s="1"/>
      <c r="B73" s="1"/>
      <c r="C73" s="1"/>
      <c r="D73" s="1" t="s">
        <v>74</v>
      </c>
      <c r="E73" s="1"/>
      <c r="F73" s="4">
        <f>ROUND(SUM(F68:F72),5)</f>
        <v>6400</v>
      </c>
      <c r="G73" s="5"/>
      <c r="H73" s="4">
        <f>ROUND(SUM(H68:H72),5)</f>
        <v>700</v>
      </c>
      <c r="I73" s="5"/>
      <c r="J73" s="4">
        <f>ROUND((F73-H73),5)</f>
        <v>5700</v>
      </c>
      <c r="K73" s="5"/>
      <c r="L73" s="6">
        <f>ROUND(IF(F73=0, IF(H73=0, 0, SIGN(-H73)), IF(H73=0, SIGN(F73), (F73-H73)/ABS(H73))),5)</f>
        <v>8.1428600000000007</v>
      </c>
    </row>
    <row r="74" spans="1:12" x14ac:dyDescent="0.3">
      <c r="A74" s="1"/>
      <c r="B74" s="1"/>
      <c r="C74" s="1"/>
      <c r="D74" s="1" t="s">
        <v>75</v>
      </c>
      <c r="E74" s="1"/>
      <c r="F74" s="4"/>
      <c r="G74" s="5"/>
      <c r="H74" s="4"/>
      <c r="I74" s="5"/>
      <c r="J74" s="4"/>
      <c r="K74" s="5"/>
      <c r="L74" s="6"/>
    </row>
    <row r="75" spans="1:12" ht="15" thickBot="1" x14ac:dyDescent="0.35">
      <c r="A75" s="1"/>
      <c r="B75" s="1"/>
      <c r="C75" s="1"/>
      <c r="D75" s="1"/>
      <c r="E75" s="1" t="s">
        <v>76</v>
      </c>
      <c r="F75" s="9">
        <v>150</v>
      </c>
      <c r="G75" s="5"/>
      <c r="H75" s="9">
        <v>0</v>
      </c>
      <c r="I75" s="5"/>
      <c r="J75" s="9">
        <f>ROUND((F75-H75),5)</f>
        <v>150</v>
      </c>
      <c r="K75" s="5"/>
      <c r="L75" s="10">
        <f>ROUND(IF(F75=0, IF(H75=0, 0, SIGN(-H75)), IF(H75=0, SIGN(F75), (F75-H75)/ABS(H75))),5)</f>
        <v>1</v>
      </c>
    </row>
    <row r="76" spans="1:12" ht="15" thickBot="1" x14ac:dyDescent="0.35">
      <c r="A76" s="1"/>
      <c r="B76" s="1"/>
      <c r="C76" s="1"/>
      <c r="D76" s="1" t="s">
        <v>77</v>
      </c>
      <c r="E76" s="1"/>
      <c r="F76" s="13">
        <f>ROUND(SUM(F74:F75),5)</f>
        <v>150</v>
      </c>
      <c r="G76" s="5"/>
      <c r="H76" s="13">
        <f>ROUND(SUM(H74:H75),5)</f>
        <v>0</v>
      </c>
      <c r="I76" s="5"/>
      <c r="J76" s="13">
        <f>ROUND((F76-H76),5)</f>
        <v>150</v>
      </c>
      <c r="K76" s="5"/>
      <c r="L76" s="14">
        <f>ROUND(IF(F76=0, IF(H76=0, 0, SIGN(-H76)), IF(H76=0, SIGN(F76), (F76-H76)/ABS(H76))),5)</f>
        <v>1</v>
      </c>
    </row>
    <row r="77" spans="1:12" ht="15" thickBot="1" x14ac:dyDescent="0.35">
      <c r="A77" s="1"/>
      <c r="B77" s="1"/>
      <c r="C77" s="1" t="s">
        <v>78</v>
      </c>
      <c r="D77" s="1"/>
      <c r="E77" s="1"/>
      <c r="F77" s="11">
        <f>ROUND(F31+F34+F41+F48+F55+F60+F64+F67+F73+F76,5)</f>
        <v>457341.63</v>
      </c>
      <c r="G77" s="5"/>
      <c r="H77" s="11">
        <f>ROUND(H31+H34+H41+H48+H55+H60+H64+H67+H73+H76,5)</f>
        <v>13146</v>
      </c>
      <c r="I77" s="5"/>
      <c r="J77" s="11">
        <f>ROUND((F77-H77),5)</f>
        <v>444195.63</v>
      </c>
      <c r="K77" s="5"/>
      <c r="L77" s="12">
        <f>ROUND(IF(F77=0, IF(H77=0, 0, SIGN(-H77)), IF(H77=0, SIGN(F77), (F77-H77)/ABS(H77))),5)</f>
        <v>33.789409999999997</v>
      </c>
    </row>
    <row r="78" spans="1:12" x14ac:dyDescent="0.3">
      <c r="A78" s="1"/>
      <c r="B78" s="1" t="s">
        <v>79</v>
      </c>
      <c r="C78" s="1"/>
      <c r="D78" s="1"/>
      <c r="E78" s="1"/>
      <c r="F78" s="4">
        <f>ROUND(F3+F30-F77,5)</f>
        <v>941284.92</v>
      </c>
      <c r="G78" s="5"/>
      <c r="H78" s="4">
        <f>ROUND(H3+H30-H77,5)</f>
        <v>155004</v>
      </c>
      <c r="I78" s="5"/>
      <c r="J78" s="4">
        <f>ROUND((F78-H78),5)</f>
        <v>786280.92</v>
      </c>
      <c r="K78" s="5"/>
      <c r="L78" s="6">
        <f>ROUND(IF(F78=0, IF(H78=0, 0, SIGN(-H78)), IF(H78=0, SIGN(F78), (F78-H78)/ABS(H78))),5)</f>
        <v>5.0726500000000003</v>
      </c>
    </row>
    <row r="79" spans="1:12" x14ac:dyDescent="0.3">
      <c r="A79" s="1"/>
      <c r="B79" s="1" t="s">
        <v>80</v>
      </c>
      <c r="C79" s="1"/>
      <c r="D79" s="1"/>
      <c r="E79" s="1"/>
      <c r="F79" s="4"/>
      <c r="G79" s="5"/>
      <c r="H79" s="4"/>
      <c r="I79" s="5"/>
      <c r="J79" s="4"/>
      <c r="K79" s="5"/>
      <c r="L79" s="6"/>
    </row>
    <row r="80" spans="1:12" x14ac:dyDescent="0.3">
      <c r="A80" s="1"/>
      <c r="B80" s="1"/>
      <c r="C80" s="1" t="s">
        <v>81</v>
      </c>
      <c r="D80" s="1"/>
      <c r="E80" s="1"/>
      <c r="F80" s="4"/>
      <c r="G80" s="5"/>
      <c r="H80" s="4"/>
      <c r="I80" s="5"/>
      <c r="J80" s="4"/>
      <c r="K80" s="5"/>
      <c r="L80" s="6"/>
    </row>
    <row r="81" spans="1:12" x14ac:dyDescent="0.3">
      <c r="A81" s="1"/>
      <c r="B81" s="1"/>
      <c r="C81" s="1"/>
      <c r="D81" s="1" t="s">
        <v>82</v>
      </c>
      <c r="E81" s="1"/>
      <c r="F81" s="4"/>
      <c r="G81" s="5"/>
      <c r="H81" s="4"/>
      <c r="I81" s="5"/>
      <c r="J81" s="4"/>
      <c r="K81" s="5"/>
      <c r="L81" s="6"/>
    </row>
    <row r="82" spans="1:12" ht="15" thickBot="1" x14ac:dyDescent="0.35">
      <c r="A82" s="1"/>
      <c r="B82" s="1"/>
      <c r="C82" s="1"/>
      <c r="D82" s="1"/>
      <c r="E82" s="1" t="s">
        <v>83</v>
      </c>
      <c r="F82" s="9">
        <v>-500</v>
      </c>
      <c r="G82" s="5"/>
      <c r="H82" s="9">
        <v>0</v>
      </c>
      <c r="I82" s="5"/>
      <c r="J82" s="9">
        <f>ROUND((F82-H82),5)</f>
        <v>-500</v>
      </c>
      <c r="K82" s="5"/>
      <c r="L82" s="10">
        <f>ROUND(IF(F82=0, IF(H82=0, 0, SIGN(-H82)), IF(H82=0, SIGN(F82), (F82-H82)/ABS(H82))),5)</f>
        <v>-1</v>
      </c>
    </row>
    <row r="83" spans="1:12" ht="15" thickBot="1" x14ac:dyDescent="0.35">
      <c r="A83" s="1"/>
      <c r="B83" s="1"/>
      <c r="C83" s="1"/>
      <c r="D83" s="1" t="s">
        <v>84</v>
      </c>
      <c r="E83" s="1"/>
      <c r="F83" s="11">
        <f>ROUND(SUM(F81:F82),5)</f>
        <v>-500</v>
      </c>
      <c r="G83" s="5"/>
      <c r="H83" s="11">
        <f>ROUND(SUM(H81:H82),5)</f>
        <v>0</v>
      </c>
      <c r="I83" s="5"/>
      <c r="J83" s="11">
        <f>ROUND((F83-H83),5)</f>
        <v>-500</v>
      </c>
      <c r="K83" s="5"/>
      <c r="L83" s="12">
        <f>ROUND(IF(F83=0, IF(H83=0, 0, SIGN(-H83)), IF(H83=0, SIGN(F83), (F83-H83)/ABS(H83))),5)</f>
        <v>-1</v>
      </c>
    </row>
    <row r="84" spans="1:12" x14ac:dyDescent="0.3">
      <c r="A84" s="1"/>
      <c r="B84" s="1"/>
      <c r="C84" s="1" t="s">
        <v>85</v>
      </c>
      <c r="D84" s="1"/>
      <c r="E84" s="1"/>
      <c r="F84" s="4">
        <f>ROUND(F80+F83,5)</f>
        <v>-500</v>
      </c>
      <c r="G84" s="5"/>
      <c r="H84" s="4">
        <f>ROUND(H80+H83,5)</f>
        <v>0</v>
      </c>
      <c r="I84" s="5"/>
      <c r="J84" s="4">
        <f>ROUND((F84-H84),5)</f>
        <v>-500</v>
      </c>
      <c r="K84" s="5"/>
      <c r="L84" s="6">
        <f>ROUND(IF(F84=0, IF(H84=0, 0, SIGN(-H84)), IF(H84=0, SIGN(F84), (F84-H84)/ABS(H84))),5)</f>
        <v>-1</v>
      </c>
    </row>
    <row r="85" spans="1:12" x14ac:dyDescent="0.3">
      <c r="A85" s="1"/>
      <c r="B85" s="1"/>
      <c r="C85" s="1" t="s">
        <v>86</v>
      </c>
      <c r="D85" s="1"/>
      <c r="E85" s="1"/>
      <c r="F85" s="4"/>
      <c r="G85" s="5"/>
      <c r="H85" s="4"/>
      <c r="I85" s="5"/>
      <c r="J85" s="4"/>
      <c r="K85" s="5"/>
      <c r="L85" s="6"/>
    </row>
    <row r="86" spans="1:12" x14ac:dyDescent="0.3">
      <c r="A86" s="1"/>
      <c r="B86" s="1"/>
      <c r="C86" s="1"/>
      <c r="D86" s="1" t="s">
        <v>87</v>
      </c>
      <c r="E86" s="1"/>
      <c r="F86" s="4"/>
      <c r="G86" s="5"/>
      <c r="H86" s="4"/>
      <c r="I86" s="5"/>
      <c r="J86" s="4"/>
      <c r="K86" s="5"/>
      <c r="L86" s="6"/>
    </row>
    <row r="87" spans="1:12" ht="15" thickBot="1" x14ac:dyDescent="0.35">
      <c r="A87" s="1"/>
      <c r="B87" s="1"/>
      <c r="C87" s="1"/>
      <c r="D87" s="1"/>
      <c r="E87" s="1" t="s">
        <v>88</v>
      </c>
      <c r="F87" s="7">
        <v>0</v>
      </c>
      <c r="G87" s="5"/>
      <c r="H87" s="7">
        <v>0</v>
      </c>
      <c r="I87" s="5"/>
      <c r="J87" s="7">
        <f t="shared" ref="J87:J93" si="12">ROUND((F87-H87),5)</f>
        <v>0</v>
      </c>
      <c r="K87" s="5"/>
      <c r="L87" s="8">
        <f t="shared" ref="L87:L93" si="13">ROUND(IF(F87=0, IF(H87=0, 0, SIGN(-H87)), IF(H87=0, SIGN(F87), (F87-H87)/ABS(H87))),5)</f>
        <v>0</v>
      </c>
    </row>
    <row r="88" spans="1:12" x14ac:dyDescent="0.3">
      <c r="A88" s="1"/>
      <c r="B88" s="1"/>
      <c r="C88" s="1"/>
      <c r="D88" s="1" t="s">
        <v>89</v>
      </c>
      <c r="E88" s="1"/>
      <c r="F88" s="4">
        <f>ROUND(SUM(F86:F87),5)</f>
        <v>0</v>
      </c>
      <c r="G88" s="5"/>
      <c r="H88" s="4">
        <f>ROUND(SUM(H86:H87),5)</f>
        <v>0</v>
      </c>
      <c r="I88" s="5"/>
      <c r="J88" s="4">
        <f t="shared" si="12"/>
        <v>0</v>
      </c>
      <c r="K88" s="5"/>
      <c r="L88" s="6">
        <f t="shared" si="13"/>
        <v>0</v>
      </c>
    </row>
    <row r="89" spans="1:12" x14ac:dyDescent="0.3">
      <c r="A89" s="1"/>
      <c r="B89" s="1"/>
      <c r="C89" s="1"/>
      <c r="D89" s="1" t="s">
        <v>90</v>
      </c>
      <c r="E89" s="1"/>
      <c r="F89" s="4">
        <v>0</v>
      </c>
      <c r="G89" s="5"/>
      <c r="H89" s="4">
        <v>0</v>
      </c>
      <c r="I89" s="5"/>
      <c r="J89" s="4">
        <f t="shared" si="12"/>
        <v>0</v>
      </c>
      <c r="K89" s="5"/>
      <c r="L89" s="6">
        <f t="shared" si="13"/>
        <v>0</v>
      </c>
    </row>
    <row r="90" spans="1:12" ht="15" thickBot="1" x14ac:dyDescent="0.35">
      <c r="A90" s="1"/>
      <c r="B90" s="1"/>
      <c r="C90" s="1"/>
      <c r="D90" s="1" t="s">
        <v>91</v>
      </c>
      <c r="E90" s="1"/>
      <c r="F90" s="9">
        <v>0</v>
      </c>
      <c r="G90" s="5"/>
      <c r="H90" s="9">
        <v>0</v>
      </c>
      <c r="I90" s="5"/>
      <c r="J90" s="9">
        <f t="shared" si="12"/>
        <v>0</v>
      </c>
      <c r="K90" s="5"/>
      <c r="L90" s="10">
        <f t="shared" si="13"/>
        <v>0</v>
      </c>
    </row>
    <row r="91" spans="1:12" ht="15" thickBot="1" x14ac:dyDescent="0.35">
      <c r="A91" s="1"/>
      <c r="B91" s="1"/>
      <c r="C91" s="1" t="s">
        <v>92</v>
      </c>
      <c r="D91" s="1"/>
      <c r="E91" s="1"/>
      <c r="F91" s="13">
        <f>ROUND(F85+SUM(F88:F90),5)</f>
        <v>0</v>
      </c>
      <c r="G91" s="5"/>
      <c r="H91" s="13">
        <f>ROUND(H85+SUM(H88:H90),5)</f>
        <v>0</v>
      </c>
      <c r="I91" s="5"/>
      <c r="J91" s="13">
        <f t="shared" si="12"/>
        <v>0</v>
      </c>
      <c r="K91" s="5"/>
      <c r="L91" s="14">
        <f t="shared" si="13"/>
        <v>0</v>
      </c>
    </row>
    <row r="92" spans="1:12" ht="15" thickBot="1" x14ac:dyDescent="0.35">
      <c r="A92" s="1"/>
      <c r="B92" s="1" t="s">
        <v>93</v>
      </c>
      <c r="C92" s="1"/>
      <c r="D92" s="1"/>
      <c r="E92" s="1"/>
      <c r="F92" s="13">
        <f>ROUND(F79+F84-F91,5)</f>
        <v>-500</v>
      </c>
      <c r="G92" s="5"/>
      <c r="H92" s="13">
        <f>ROUND(H79+H84-H91,5)</f>
        <v>0</v>
      </c>
      <c r="I92" s="5"/>
      <c r="J92" s="13">
        <f t="shared" si="12"/>
        <v>-500</v>
      </c>
      <c r="K92" s="5"/>
      <c r="L92" s="14">
        <f t="shared" si="13"/>
        <v>-1</v>
      </c>
    </row>
    <row r="93" spans="1:12" s="17" customFormat="1" ht="10.8" thickBot="1" x14ac:dyDescent="0.25">
      <c r="A93" s="1" t="s">
        <v>94</v>
      </c>
      <c r="B93" s="1"/>
      <c r="C93" s="1"/>
      <c r="D93" s="1"/>
      <c r="E93" s="1"/>
      <c r="F93" s="15">
        <f>ROUND(F78+F92,5)</f>
        <v>940784.92</v>
      </c>
      <c r="G93" s="1"/>
      <c r="H93" s="15">
        <f>ROUND(H78+H92,5)</f>
        <v>155004</v>
      </c>
      <c r="I93" s="1"/>
      <c r="J93" s="15">
        <f t="shared" si="12"/>
        <v>785780.92</v>
      </c>
      <c r="K93" s="1"/>
      <c r="L93" s="16">
        <f t="shared" si="13"/>
        <v>5.06942</v>
      </c>
    </row>
    <row r="94" spans="1:12" ht="15" thickTop="1" x14ac:dyDescent="0.3"/>
  </sheetData>
  <pageMargins left="0.7" right="0.7" top="0.75" bottom="0.75" header="0.1" footer="0.3"/>
  <pageSetup paperSize="5" scale="83" fitToHeight="0" orientation="landscape" r:id="rId1"/>
  <headerFooter>
    <oddHeader>&amp;L&amp;"Arial,Bold"&amp;8 Accrual Basis&amp;C&amp;"Arial,Bold"&amp;12 We Care Community Foundation
&amp;"Arial,Bold"&amp;14 Profit &amp;&amp; Loss Prev Year Comparison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1D2240F-B01C-44DB-88BF-CC5851CEFA6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Detail!M7:P7</xm:f>
              <xm:sqref>Q7</xm:sqref>
            </x14:sparkline>
            <x14:sparkline>
              <xm:f>Detail!M8:P8</xm:f>
              <xm:sqref>Q8</xm:sqref>
            </x14:sparkline>
            <x14:sparkline>
              <xm:f>Detail!M9:P9</xm:f>
              <xm:sqref>Q9</xm:sqref>
            </x14:sparkline>
            <x14:sparkline>
              <xm:f>Detail!M10:P10</xm:f>
              <xm:sqref>Q10</xm:sqref>
            </x14:sparkline>
            <x14:sparkline>
              <xm:f>Detail!M11:P11</xm:f>
              <xm:sqref>Q11</xm:sqref>
            </x14:sparkline>
            <x14:sparkline>
              <xm:f>Detail!M12:P12</xm:f>
              <xm:sqref>Q12</xm:sqref>
            </x14:sparkline>
            <x14:sparkline>
              <xm:f>Detail!M13:P13</xm:f>
              <xm:sqref>Q13</xm:sqref>
            </x14:sparkline>
            <x14:sparkline>
              <xm:f>Detail!M14:P14</xm:f>
              <xm:sqref>Q14</xm:sqref>
            </x14:sparkline>
          </x14:sparklines>
        </x14:sparklineGroup>
        <x14:sparklineGroup displayEmptyCellsAs="gap" xr2:uid="{A131CBB0-1A9E-42C9-A8F1-06C7F3EFDF6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Detail!M6:P6</xm:f>
              <xm:sqref>Q6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D88DB-5DD1-4B15-A5FE-DA3295DDDB32}">
  <dimension ref="A1:AK64"/>
  <sheetViews>
    <sheetView workbookViewId="0">
      <selection sqref="A1:AK64"/>
    </sheetView>
  </sheetViews>
  <sheetFormatPr defaultRowHeight="13.2" x14ac:dyDescent="0.25"/>
  <cols>
    <col min="1" max="16384" width="8.88671875" style="29"/>
  </cols>
  <sheetData>
    <row r="1" spans="1:37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1:37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1:37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pans="1:37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spans="1:37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spans="1:37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spans="1:37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spans="1:3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pans="1:3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pans="1:37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spans="1:37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spans="1:37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spans="1:37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pans="1:37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</row>
    <row r="25" spans="1:37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</row>
    <row r="26" spans="1:37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1:37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</row>
    <row r="28" spans="1:37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1:37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</row>
    <row r="30" spans="1:3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37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</row>
    <row r="32" spans="1:37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</row>
    <row r="33" spans="1:37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</row>
    <row r="34" spans="1:37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</row>
    <row r="35" spans="1:37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</row>
    <row r="36" spans="1:37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</row>
    <row r="37" spans="1:37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</row>
    <row r="38" spans="1:3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</row>
    <row r="39" spans="1:3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</row>
    <row r="40" spans="1:37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</row>
    <row r="41" spans="1:37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</row>
    <row r="42" spans="1:37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</row>
    <row r="43" spans="1:37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</row>
    <row r="45" spans="1:37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</row>
    <row r="46" spans="1:37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</row>
    <row r="47" spans="1:37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</row>
    <row r="48" spans="1:37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</row>
    <row r="49" spans="1:37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</row>
    <row r="50" spans="1:37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</row>
    <row r="51" spans="1:37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</row>
    <row r="52" spans="1:37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</row>
    <row r="53" spans="1:37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</row>
    <row r="54" spans="1:37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7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</row>
    <row r="56" spans="1:37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</row>
    <row r="57" spans="1:37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</row>
    <row r="58" spans="1:37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</row>
    <row r="59" spans="1:37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</row>
    <row r="60" spans="1:37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</row>
    <row r="61" spans="1:37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</row>
    <row r="62" spans="1:37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</row>
    <row r="63" spans="1:37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</row>
    <row r="64" spans="1:37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2B12C-435C-4F92-B70A-004F793E2A5E}">
  <dimension ref="A1"/>
  <sheetViews>
    <sheetView workbookViewId="0"/>
  </sheetViews>
  <sheetFormatPr defaultRowHeight="14.4" x14ac:dyDescent="0.3"/>
  <sheetData>
    <row r="1" spans="1:1" s="30" customFormat="1" x14ac:dyDescent="0.3">
      <c r="A1" s="31" t="s">
        <v>101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DA62-176A-415E-B31D-3A00EC38BF2D}">
  <sheetPr codeName="Sheet2"/>
  <dimension ref="A1:H33"/>
  <sheetViews>
    <sheetView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/>
    </sheetView>
  </sheetViews>
  <sheetFormatPr defaultRowHeight="14.4" x14ac:dyDescent="0.3"/>
  <cols>
    <col min="1" max="3" width="3" style="22" customWidth="1"/>
    <col min="4" max="4" width="28.5546875" style="22" customWidth="1"/>
    <col min="5" max="5" width="9.5546875" style="23" bestFit="1" customWidth="1"/>
    <col min="6" max="6" width="9.33203125" style="23" bestFit="1" customWidth="1"/>
    <col min="7" max="7" width="9.5546875" style="23" bestFit="1" customWidth="1"/>
    <col min="8" max="8" width="8.88671875" style="23" bestFit="1" customWidth="1"/>
  </cols>
  <sheetData>
    <row r="1" spans="1:8" ht="15" thickBot="1" x14ac:dyDescent="0.35">
      <c r="A1" s="1"/>
      <c r="B1" s="1"/>
      <c r="C1" s="1"/>
      <c r="D1" s="1"/>
      <c r="E1" s="3"/>
      <c r="F1" s="3"/>
      <c r="G1" s="3"/>
      <c r="H1" s="3"/>
    </row>
    <row r="2" spans="1:8" s="21" customFormat="1" ht="15.6" thickTop="1" thickBot="1" x14ac:dyDescent="0.35">
      <c r="A2" s="18"/>
      <c r="B2" s="18"/>
      <c r="C2" s="18"/>
      <c r="D2" s="18"/>
      <c r="E2" s="19" t="s">
        <v>0</v>
      </c>
      <c r="F2" s="19" t="s">
        <v>1</v>
      </c>
      <c r="G2" s="19" t="s">
        <v>2</v>
      </c>
      <c r="H2" s="19" t="s">
        <v>3</v>
      </c>
    </row>
    <row r="3" spans="1:8" ht="15" thickTop="1" x14ac:dyDescent="0.3">
      <c r="A3" s="1"/>
      <c r="B3" s="1" t="s">
        <v>4</v>
      </c>
      <c r="C3" s="1"/>
      <c r="D3" s="1"/>
      <c r="E3" s="4"/>
      <c r="F3" s="4"/>
      <c r="G3" s="4"/>
      <c r="H3" s="6"/>
    </row>
    <row r="4" spans="1:8" x14ac:dyDescent="0.3">
      <c r="A4" s="1"/>
      <c r="B4" s="1"/>
      <c r="C4" s="1" t="s">
        <v>5</v>
      </c>
      <c r="D4" s="1"/>
      <c r="E4" s="4"/>
      <c r="F4" s="4"/>
      <c r="G4" s="4"/>
      <c r="H4" s="6"/>
    </row>
    <row r="5" spans="1:8" x14ac:dyDescent="0.3">
      <c r="A5" s="1"/>
      <c r="B5" s="1"/>
      <c r="C5" s="1"/>
      <c r="D5" s="1" t="s">
        <v>6</v>
      </c>
      <c r="E5" s="4">
        <v>1022700</v>
      </c>
      <c r="F5" s="4">
        <v>67000</v>
      </c>
      <c r="G5" s="4">
        <f>ROUND((E5-F5),5)</f>
        <v>955700</v>
      </c>
      <c r="H5" s="6">
        <f>ROUND(IF(E5=0, IF(F5=0, 0, SIGN(-F5)), IF(F5=0, SIGN(E5), (E5-F5)/ABS(F5))),5)</f>
        <v>14.26418</v>
      </c>
    </row>
    <row r="6" spans="1:8" x14ac:dyDescent="0.3">
      <c r="A6" s="1"/>
      <c r="B6" s="1"/>
      <c r="C6" s="1"/>
      <c r="D6" s="1" t="s">
        <v>17</v>
      </c>
      <c r="E6" s="4">
        <v>131426.54999999999</v>
      </c>
      <c r="F6" s="4">
        <v>10150</v>
      </c>
      <c r="G6" s="4">
        <f>ROUND((E6-F6),5)</f>
        <v>121276.55</v>
      </c>
      <c r="H6" s="6">
        <f>ROUND(IF(E6=0, IF(F6=0, 0, SIGN(-F6)), IF(F6=0, SIGN(E6), (E6-F6)/ABS(F6))),5)</f>
        <v>11.94843</v>
      </c>
    </row>
    <row r="7" spans="1:8" x14ac:dyDescent="0.3">
      <c r="A7" s="1"/>
      <c r="B7" s="1"/>
      <c r="C7" s="1"/>
      <c r="D7" s="1" t="s">
        <v>23</v>
      </c>
      <c r="E7" s="4">
        <v>30000</v>
      </c>
      <c r="F7" s="4">
        <v>0</v>
      </c>
      <c r="G7" s="4">
        <f>ROUND((E7-F7),5)</f>
        <v>30000</v>
      </c>
      <c r="H7" s="6">
        <f>ROUND(IF(E7=0, IF(F7=0, 0, SIGN(-F7)), IF(F7=0, SIGN(E7), (E7-F7)/ABS(F7))),5)</f>
        <v>1</v>
      </c>
    </row>
    <row r="8" spans="1:8" ht="15" thickBot="1" x14ac:dyDescent="0.35">
      <c r="A8" s="1"/>
      <c r="B8" s="1"/>
      <c r="C8" s="1"/>
      <c r="D8" s="1" t="s">
        <v>27</v>
      </c>
      <c r="E8" s="7">
        <v>0</v>
      </c>
      <c r="F8" s="7">
        <v>0</v>
      </c>
      <c r="G8" s="7">
        <f>ROUND((E8-F8),5)</f>
        <v>0</v>
      </c>
      <c r="H8" s="8">
        <f>ROUND(IF(E8=0, IF(F8=0, 0, SIGN(-F8)), IF(F8=0, SIGN(E8), (E8-F8)/ABS(F8))),5)</f>
        <v>0</v>
      </c>
    </row>
    <row r="9" spans="1:8" x14ac:dyDescent="0.3">
      <c r="A9" s="1"/>
      <c r="B9" s="1"/>
      <c r="C9" s="1" t="s">
        <v>31</v>
      </c>
      <c r="D9" s="1"/>
      <c r="E9" s="4">
        <f>ROUND(SUM(E4:E8),5)</f>
        <v>1184126.55</v>
      </c>
      <c r="F9" s="4">
        <f>ROUND(SUM(F4:F8),5)</f>
        <v>77150</v>
      </c>
      <c r="G9" s="4">
        <f>ROUND((E9-F9),5)</f>
        <v>1106976.55</v>
      </c>
      <c r="H9" s="6">
        <f>ROUND(IF(E9=0, IF(F9=0, 0, SIGN(-F9)), IF(F9=0, SIGN(E9), (E9-F9)/ABS(F9))),5)</f>
        <v>14.348369999999999</v>
      </c>
    </row>
    <row r="10" spans="1:8" x14ac:dyDescent="0.3">
      <c r="A10" s="1"/>
      <c r="B10" s="1"/>
      <c r="C10" s="1" t="s">
        <v>32</v>
      </c>
      <c r="D10" s="1"/>
      <c r="E10" s="4"/>
      <c r="F10" s="4"/>
      <c r="G10" s="4"/>
      <c r="H10" s="6"/>
    </row>
    <row r="11" spans="1:8" x14ac:dyDescent="0.3">
      <c r="A11" s="1"/>
      <c r="B11" s="1"/>
      <c r="C11" s="1"/>
      <c r="D11" s="1" t="s">
        <v>33</v>
      </c>
      <c r="E11" s="4">
        <v>5000</v>
      </c>
      <c r="F11" s="4">
        <v>0</v>
      </c>
      <c r="G11" s="4">
        <f t="shared" ref="G11:G21" si="0">ROUND((E11-F11),5)</f>
        <v>5000</v>
      </c>
      <c r="H11" s="6">
        <f t="shared" ref="H11:H21" si="1">ROUND(IF(E11=0, IF(F11=0, 0, SIGN(-F11)), IF(F11=0, SIGN(E11), (E11-F11)/ABS(F11))),5)</f>
        <v>1</v>
      </c>
    </row>
    <row r="12" spans="1:8" x14ac:dyDescent="0.3">
      <c r="A12" s="1"/>
      <c r="B12" s="1"/>
      <c r="C12" s="1"/>
      <c r="D12" s="1" t="s">
        <v>36</v>
      </c>
      <c r="E12" s="4">
        <v>255530</v>
      </c>
      <c r="F12" s="4">
        <v>10640</v>
      </c>
      <c r="G12" s="4">
        <f t="shared" si="0"/>
        <v>244890</v>
      </c>
      <c r="H12" s="6">
        <f t="shared" si="1"/>
        <v>23.015979999999999</v>
      </c>
    </row>
    <row r="13" spans="1:8" x14ac:dyDescent="0.3">
      <c r="A13" s="1"/>
      <c r="B13" s="1"/>
      <c r="C13" s="1"/>
      <c r="D13" s="1" t="s">
        <v>43</v>
      </c>
      <c r="E13" s="4">
        <v>38700</v>
      </c>
      <c r="F13" s="4">
        <v>1000</v>
      </c>
      <c r="G13" s="4">
        <f t="shared" si="0"/>
        <v>37700</v>
      </c>
      <c r="H13" s="6">
        <f t="shared" si="1"/>
        <v>37.700000000000003</v>
      </c>
    </row>
    <row r="14" spans="1:8" x14ac:dyDescent="0.3">
      <c r="A14" s="1"/>
      <c r="B14" s="1"/>
      <c r="C14" s="1"/>
      <c r="D14" s="1" t="s">
        <v>50</v>
      </c>
      <c r="E14" s="4">
        <v>87616.82</v>
      </c>
      <c r="F14" s="4">
        <v>806</v>
      </c>
      <c r="G14" s="4">
        <f t="shared" si="0"/>
        <v>86810.82</v>
      </c>
      <c r="H14" s="6">
        <f t="shared" si="1"/>
        <v>107.70573</v>
      </c>
    </row>
    <row r="15" spans="1:8" x14ac:dyDescent="0.3">
      <c r="A15" s="1"/>
      <c r="B15" s="1"/>
      <c r="C15" s="1"/>
      <c r="D15" s="1" t="s">
        <v>57</v>
      </c>
      <c r="E15" s="4">
        <v>55556.81</v>
      </c>
      <c r="F15" s="4">
        <v>0</v>
      </c>
      <c r="G15" s="4">
        <f t="shared" si="0"/>
        <v>55556.81</v>
      </c>
      <c r="H15" s="6">
        <f t="shared" si="1"/>
        <v>1</v>
      </c>
    </row>
    <row r="16" spans="1:8" x14ac:dyDescent="0.3">
      <c r="A16" s="1"/>
      <c r="B16" s="1"/>
      <c r="C16" s="1"/>
      <c r="D16" s="1" t="s">
        <v>62</v>
      </c>
      <c r="E16" s="4">
        <v>4538</v>
      </c>
      <c r="F16" s="4">
        <v>0</v>
      </c>
      <c r="G16" s="4">
        <f t="shared" si="0"/>
        <v>4538</v>
      </c>
      <c r="H16" s="6">
        <f t="shared" si="1"/>
        <v>1</v>
      </c>
    </row>
    <row r="17" spans="1:8" x14ac:dyDescent="0.3">
      <c r="A17" s="1"/>
      <c r="B17" s="1"/>
      <c r="C17" s="1"/>
      <c r="D17" s="1" t="s">
        <v>66</v>
      </c>
      <c r="E17" s="4">
        <v>3850</v>
      </c>
      <c r="F17" s="4">
        <v>0</v>
      </c>
      <c r="G17" s="4">
        <f t="shared" si="0"/>
        <v>3850</v>
      </c>
      <c r="H17" s="6">
        <f t="shared" si="1"/>
        <v>1</v>
      </c>
    </row>
    <row r="18" spans="1:8" x14ac:dyDescent="0.3">
      <c r="A18" s="1"/>
      <c r="B18" s="1"/>
      <c r="C18" s="1"/>
      <c r="D18" s="1" t="s">
        <v>69</v>
      </c>
      <c r="E18" s="4">
        <v>6400</v>
      </c>
      <c r="F18" s="4">
        <v>700</v>
      </c>
      <c r="G18" s="4">
        <f t="shared" si="0"/>
        <v>5700</v>
      </c>
      <c r="H18" s="6">
        <f t="shared" si="1"/>
        <v>8.1428600000000007</v>
      </c>
    </row>
    <row r="19" spans="1:8" ht="15" thickBot="1" x14ac:dyDescent="0.35">
      <c r="A19" s="1"/>
      <c r="B19" s="1"/>
      <c r="C19" s="1"/>
      <c r="D19" s="1" t="s">
        <v>75</v>
      </c>
      <c r="E19" s="9">
        <v>150</v>
      </c>
      <c r="F19" s="9">
        <v>0</v>
      </c>
      <c r="G19" s="9">
        <f t="shared" si="0"/>
        <v>150</v>
      </c>
      <c r="H19" s="10">
        <f t="shared" si="1"/>
        <v>1</v>
      </c>
    </row>
    <row r="20" spans="1:8" ht="15" thickBot="1" x14ac:dyDescent="0.35">
      <c r="A20" s="1"/>
      <c r="B20" s="1"/>
      <c r="C20" s="1" t="s">
        <v>78</v>
      </c>
      <c r="D20" s="1"/>
      <c r="E20" s="11">
        <f>ROUND(SUM(E10:E19),5)</f>
        <v>457341.63</v>
      </c>
      <c r="F20" s="11">
        <f>ROUND(SUM(F10:F19),5)</f>
        <v>13146</v>
      </c>
      <c r="G20" s="11">
        <f t="shared" si="0"/>
        <v>444195.63</v>
      </c>
      <c r="H20" s="12">
        <f t="shared" si="1"/>
        <v>33.789409999999997</v>
      </c>
    </row>
    <row r="21" spans="1:8" x14ac:dyDescent="0.3">
      <c r="A21" s="1"/>
      <c r="B21" s="1" t="s">
        <v>79</v>
      </c>
      <c r="C21" s="1"/>
      <c r="D21" s="1"/>
      <c r="E21" s="4">
        <f>ROUND(E3+E9-E20,5)</f>
        <v>726784.92</v>
      </c>
      <c r="F21" s="4">
        <f>ROUND(F3+F9-F20,5)</f>
        <v>64004</v>
      </c>
      <c r="G21" s="4">
        <f t="shared" si="0"/>
        <v>662780.92000000004</v>
      </c>
      <c r="H21" s="6">
        <f t="shared" si="1"/>
        <v>10.3553</v>
      </c>
    </row>
    <row r="22" spans="1:8" x14ac:dyDescent="0.3">
      <c r="A22" s="1"/>
      <c r="B22" s="1" t="s">
        <v>80</v>
      </c>
      <c r="C22" s="1"/>
      <c r="D22" s="1"/>
      <c r="E22" s="4"/>
      <c r="F22" s="4"/>
      <c r="G22" s="4"/>
      <c r="H22" s="6"/>
    </row>
    <row r="23" spans="1:8" x14ac:dyDescent="0.3">
      <c r="A23" s="1"/>
      <c r="B23" s="1"/>
      <c r="C23" s="1" t="s">
        <v>81</v>
      </c>
      <c r="D23" s="1"/>
      <c r="E23" s="4"/>
      <c r="F23" s="4"/>
      <c r="G23" s="4"/>
      <c r="H23" s="6"/>
    </row>
    <row r="24" spans="1:8" ht="15" thickBot="1" x14ac:dyDescent="0.35">
      <c r="A24" s="1"/>
      <c r="B24" s="1"/>
      <c r="C24" s="1"/>
      <c r="D24" s="1" t="s">
        <v>82</v>
      </c>
      <c r="E24" s="7">
        <v>-500</v>
      </c>
      <c r="F24" s="7">
        <v>0</v>
      </c>
      <c r="G24" s="7">
        <f>ROUND((E24-F24),5)</f>
        <v>-500</v>
      </c>
      <c r="H24" s="8">
        <f>ROUND(IF(E24=0, IF(F24=0, 0, SIGN(-F24)), IF(F24=0, SIGN(E24), (E24-F24)/ABS(F24))),5)</f>
        <v>-1</v>
      </c>
    </row>
    <row r="25" spans="1:8" x14ac:dyDescent="0.3">
      <c r="A25" s="1"/>
      <c r="B25" s="1"/>
      <c r="C25" s="1" t="s">
        <v>85</v>
      </c>
      <c r="D25" s="1"/>
      <c r="E25" s="4">
        <f>ROUND(SUM(E23:E24),5)</f>
        <v>-500</v>
      </c>
      <c r="F25" s="4">
        <f>ROUND(SUM(F23:F24),5)</f>
        <v>0</v>
      </c>
      <c r="G25" s="4">
        <f>ROUND((E25-F25),5)</f>
        <v>-500</v>
      </c>
      <c r="H25" s="6">
        <f>ROUND(IF(E25=0, IF(F25=0, 0, SIGN(-F25)), IF(F25=0, SIGN(E25), (E25-F25)/ABS(F25))),5)</f>
        <v>-1</v>
      </c>
    </row>
    <row r="26" spans="1:8" x14ac:dyDescent="0.3">
      <c r="A26" s="1"/>
      <c r="B26" s="1"/>
      <c r="C26" s="1" t="s">
        <v>86</v>
      </c>
      <c r="D26" s="1"/>
      <c r="E26" s="4"/>
      <c r="F26" s="4"/>
      <c r="G26" s="4"/>
      <c r="H26" s="6"/>
    </row>
    <row r="27" spans="1:8" x14ac:dyDescent="0.3">
      <c r="A27" s="1"/>
      <c r="B27" s="1"/>
      <c r="C27" s="1"/>
      <c r="D27" s="1" t="s">
        <v>87</v>
      </c>
      <c r="E27" s="4">
        <v>0</v>
      </c>
      <c r="F27" s="4">
        <v>0</v>
      </c>
      <c r="G27" s="4">
        <f t="shared" ref="G27:G32" si="2">ROUND((E27-F27),5)</f>
        <v>0</v>
      </c>
      <c r="H27" s="6">
        <f t="shared" ref="H27:H32" si="3">ROUND(IF(E27=0, IF(F27=0, 0, SIGN(-F27)), IF(F27=0, SIGN(E27), (E27-F27)/ABS(F27))),5)</f>
        <v>0</v>
      </c>
    </row>
    <row r="28" spans="1:8" x14ac:dyDescent="0.3">
      <c r="A28" s="1"/>
      <c r="B28" s="1"/>
      <c r="C28" s="1"/>
      <c r="D28" s="1" t="s">
        <v>90</v>
      </c>
      <c r="E28" s="4">
        <v>0</v>
      </c>
      <c r="F28" s="4">
        <v>0</v>
      </c>
      <c r="G28" s="4">
        <f t="shared" si="2"/>
        <v>0</v>
      </c>
      <c r="H28" s="6">
        <f t="shared" si="3"/>
        <v>0</v>
      </c>
    </row>
    <row r="29" spans="1:8" ht="15" thickBot="1" x14ac:dyDescent="0.35">
      <c r="A29" s="1"/>
      <c r="B29" s="1"/>
      <c r="C29" s="1"/>
      <c r="D29" s="1" t="s">
        <v>91</v>
      </c>
      <c r="E29" s="9">
        <v>0</v>
      </c>
      <c r="F29" s="9">
        <v>0</v>
      </c>
      <c r="G29" s="9">
        <f t="shared" si="2"/>
        <v>0</v>
      </c>
      <c r="H29" s="10">
        <f t="shared" si="3"/>
        <v>0</v>
      </c>
    </row>
    <row r="30" spans="1:8" ht="15" thickBot="1" x14ac:dyDescent="0.35">
      <c r="A30" s="1"/>
      <c r="B30" s="1"/>
      <c r="C30" s="1" t="s">
        <v>92</v>
      </c>
      <c r="D30" s="1"/>
      <c r="E30" s="13">
        <f>ROUND(SUM(E26:E29),5)</f>
        <v>0</v>
      </c>
      <c r="F30" s="13">
        <f>ROUND(SUM(F26:F29),5)</f>
        <v>0</v>
      </c>
      <c r="G30" s="13">
        <f t="shared" si="2"/>
        <v>0</v>
      </c>
      <c r="H30" s="14">
        <f t="shared" si="3"/>
        <v>0</v>
      </c>
    </row>
    <row r="31" spans="1:8" ht="15" thickBot="1" x14ac:dyDescent="0.35">
      <c r="A31" s="1"/>
      <c r="B31" s="1" t="s">
        <v>93</v>
      </c>
      <c r="C31" s="1"/>
      <c r="D31" s="1"/>
      <c r="E31" s="13">
        <f>ROUND(E22+E25-E30,5)</f>
        <v>-500</v>
      </c>
      <c r="F31" s="13">
        <f>ROUND(F22+F25-F30,5)</f>
        <v>0</v>
      </c>
      <c r="G31" s="13">
        <f t="shared" si="2"/>
        <v>-500</v>
      </c>
      <c r="H31" s="14">
        <f t="shared" si="3"/>
        <v>-1</v>
      </c>
    </row>
    <row r="32" spans="1:8" s="17" customFormat="1" ht="10.8" thickBot="1" x14ac:dyDescent="0.25">
      <c r="A32" s="1" t="s">
        <v>94</v>
      </c>
      <c r="B32" s="1"/>
      <c r="C32" s="1"/>
      <c r="D32" s="1"/>
      <c r="E32" s="15">
        <f>ROUND(E21+E31,5)</f>
        <v>726284.92</v>
      </c>
      <c r="F32" s="15">
        <f>ROUND(F21+F31,5)</f>
        <v>64004</v>
      </c>
      <c r="G32" s="15">
        <f t="shared" si="2"/>
        <v>662280.92000000004</v>
      </c>
      <c r="H32" s="16">
        <f t="shared" si="3"/>
        <v>10.347490000000001</v>
      </c>
    </row>
    <row r="33" ht="15" thickTop="1" x14ac:dyDescent="0.3"/>
  </sheetData>
  <pageMargins left="0.7" right="0.7" top="0.75" bottom="0.75" header="0.1" footer="0.3"/>
  <pageSetup orientation="portrait" r:id="rId1"/>
  <headerFooter>
    <oddHeader>&amp;L&amp;"Arial,Bold"&amp;8 Accrual Basis&amp;C&amp;"Arial,Bold"&amp;12 We Care Community Foundation
&amp;"Arial,Bold"&amp;14 Profit &amp;&amp; Loss Prev Year Comparison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QuickBooks Desktop Export Tips</vt:lpstr>
      <vt:lpstr>Detail</vt:lpstr>
      <vt:lpstr>Alert</vt:lpstr>
      <vt:lpstr>Summary_Original</vt:lpstr>
      <vt:lpstr>Summary</vt:lpstr>
      <vt:lpstr>Detail!Print_Titles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Glenda's laptop</dc:creator>
  <cp:lastModifiedBy>Glenda's laptop</cp:lastModifiedBy>
  <cp:lastPrinted>2019-06-16T19:37:00Z</cp:lastPrinted>
  <dcterms:created xsi:type="dcterms:W3CDTF">2019-06-16T17:43:35Z</dcterms:created>
  <dcterms:modified xsi:type="dcterms:W3CDTF">2019-06-16T19:37:37Z</dcterms:modified>
</cp:coreProperties>
</file>